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175" windowHeight="6510" activeTab="0"/>
  </bookViews>
  <sheets>
    <sheet name="исполнение на 01.07.2013" sheetId="1" r:id="rId1"/>
  </sheets>
  <definedNames>
    <definedName name="Z_9CAA5458_261A_46A7_8053_531BF65D9488_.wvu.Cols" localSheetId="0" hidden="1">'исполнение на 01.07.2013'!#REF!,'исполнение на 01.07.2013'!#REF!,'исполнение на 01.07.2013'!#REF!</definedName>
    <definedName name="Z_9CAA5458_261A_46A7_8053_531BF65D9488_.wvu.PrintTitles" localSheetId="0" hidden="1">'исполнение на 01.07.2013'!#REF!</definedName>
    <definedName name="Z_9CAA5458_261A_46A7_8053_531BF65D9488_.wvu.Rows" localSheetId="0" hidden="1">'исполнение на 01.07.2013'!#REF!,'исполнение на 01.07.2013'!#REF!,'исполнение на 01.07.2013'!#REF!,'исполнение на 01.07.2013'!#REF!</definedName>
    <definedName name="Z_BD0C8E3D_3592_4D9E_A59E_3CD6B7F559F7_.wvu.Cols" localSheetId="0" hidden="1">'исполнение на 01.07.2013'!$C:$C,'исполнение на 01.07.2013'!#REF!,'исполнение на 01.07.2013'!#REF!</definedName>
    <definedName name="Z_BD0C8E3D_3592_4D9E_A59E_3CD6B7F559F7_.wvu.PrintTitles" localSheetId="0" hidden="1">'исполнение на 01.07.2013'!#REF!</definedName>
    <definedName name="Z_BD0C8E3D_3592_4D9E_A59E_3CD6B7F559F7_.wvu.Rows" localSheetId="0" hidden="1">'исполнение на 01.07.2013'!#REF!,'исполнение на 01.07.2013'!#REF!</definedName>
  </definedNames>
  <calcPr fullCalcOnLoad="1"/>
</workbook>
</file>

<file path=xl/comments1.xml><?xml version="1.0" encoding="utf-8"?>
<comments xmlns="http://schemas.openxmlformats.org/spreadsheetml/2006/main">
  <authors>
    <author>plenokos</author>
  </authors>
  <commentList>
    <comment ref="A244" authorId="0">
      <text>
        <r>
          <rPr>
            <b/>
            <sz val="8"/>
            <rFont val="Tahoma"/>
            <family val="0"/>
          </rPr>
          <t>plenokos:</t>
        </r>
        <r>
          <rPr>
            <sz val="8"/>
            <rFont val="Tahoma"/>
            <family val="0"/>
          </rPr>
          <t xml:space="preserve">
до апреля на УЗО
</t>
        </r>
      </text>
    </comment>
    <comment ref="A243" authorId="0">
      <text>
        <r>
          <rPr>
            <b/>
            <sz val="8"/>
            <rFont val="Tahoma"/>
            <family val="0"/>
          </rPr>
          <t>plenokos:</t>
        </r>
        <r>
          <rPr>
            <sz val="8"/>
            <rFont val="Tahoma"/>
            <family val="0"/>
          </rPr>
          <t xml:space="preserve">
изменили на сессии июнь
</t>
        </r>
      </text>
    </comment>
  </commentList>
</comments>
</file>

<file path=xl/sharedStrings.xml><?xml version="1.0" encoding="utf-8"?>
<sst xmlns="http://schemas.openxmlformats.org/spreadsheetml/2006/main" count="452" uniqueCount="336">
  <si>
    <t>Строительство спортивного сооружения с универсальным игровым залом в  п. Нижняя Пеша  (за счёт средств 2012 года)</t>
  </si>
  <si>
    <t>Строительство спортивного сооружения с универсальным игровым залом в п. Амдерма  (за счёт средств 2012 года)</t>
  </si>
  <si>
    <t>Строительство автомобильной дороги ул. Полярная - ул. Рыбников в г.Нарьян-Маре</t>
  </si>
  <si>
    <t>Полигон твердых бытовых отходов с рекультивацией существующей свалки, с корректировкой ПСД  (за счёт средств 2012 года)</t>
  </si>
  <si>
    <t>Разработка ПСД на строительство канализационного коллектора с КНС в п.Искателей  (за счёт средств 2012 года)</t>
  </si>
  <si>
    <t>Строительство КОС в п. Бондарка с корректировкой ПСД (за счёт средств 2011 года)</t>
  </si>
  <si>
    <t>в том числе за счёт средств 2012 года</t>
  </si>
  <si>
    <t>522 93 00</t>
  </si>
  <si>
    <t>Долгосрочная целевая программа «Создание благоприятных условий для развития туризма в Ненецком автономном округе на 2013-2015 годы»</t>
  </si>
  <si>
    <t>Строительство фермы на 600 голов в п. Факел</t>
  </si>
  <si>
    <t xml:space="preserve">Обеспечение земельных участков инженерной инфраструктурой в целях строительства домов для оленеводов и чумработниц в п. Красное </t>
  </si>
  <si>
    <r>
      <t xml:space="preserve">Привязка проектной документации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Культурно-досуговое учреждение в п. Хорей-Вер НАО» для разработки проектной документации объекта «Культурно-досуговое учреждение в п. Харута НАО»</t>
    </r>
  </si>
  <si>
    <r>
      <t xml:space="preserve">Приобретение жилых помещений для ветеранов боевых действий на территории Чеченской республики и в Афганистане в соответствии с заключенным Соглашением  с ОАО </t>
    </r>
    <r>
      <rPr>
        <b/>
        <sz val="10"/>
        <rFont val="Arial"/>
        <family val="2"/>
      </rPr>
      <t>«</t>
    </r>
    <r>
      <rPr>
        <b/>
        <sz val="10"/>
        <rFont val="Times New Roman"/>
        <family val="1"/>
      </rPr>
      <t>ТНК-ВР Менеджмент» от 22.06.2012 № 0499-12/ТНК- Нягань/ТФМ-0078/12</t>
    </r>
  </si>
  <si>
    <t>Реконструкция ул. Хатанзейского на участке от ул.Выучейского до территории КОС (завершение работ)</t>
  </si>
  <si>
    <t>Ремонт взлетно-посадочной полосы в п. Индига МО «Тиманский сельсовет»</t>
  </si>
  <si>
    <t>Строительство ДЭС (д. Кия)</t>
  </si>
  <si>
    <r>
      <t xml:space="preserve">Привязка проектной документации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с.Великовисочное Ненецкого автономного округа»</t>
    </r>
  </si>
  <si>
    <r>
      <t xml:space="preserve">Привязка проектной документации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с.Тельвиска Ненецкого автономного округа»</t>
    </r>
  </si>
  <si>
    <r>
      <t xml:space="preserve">Привязка проектной документации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Спортивное сооружение с универсальным игровым залом в  с. Красное Ненецкого автономного округа» для разработки проектной документации объекта «Строительство спортивного сооружения с универсальным игровым залом в  с.Ома Ненецкого автономного округа»</t>
    </r>
  </si>
  <si>
    <t xml:space="preserve">Строительство нового корпуса детского сада «Ромашка», разработка проектной документации            </t>
  </si>
  <si>
    <t>Детский сад на 220 мест по ул.Авиаторов в г.Нарьян-Маре, разработка ПСД</t>
  </si>
  <si>
    <t>Строительство школы № 3 на 700 мест по ул.Авиаторов в г. Нарьян-Маре, разработка проектной документации</t>
  </si>
  <si>
    <t>Культурно-досуговый центр п. Лесозавод</t>
  </si>
  <si>
    <t>Строительство туристического культурного центра в муниципальном образовании  «Муниципальный район «Заполярный район»</t>
  </si>
  <si>
    <r>
      <t xml:space="preserve">Обеспечение микрорайона жилищной застройки в районе жилищного комплекса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Нарьян-Мар Вилладж» сетями электроснабжения</t>
    </r>
  </si>
  <si>
    <t xml:space="preserve">Жилой дом специализированного государственного жилищного фонда Ненецкого автономного округа </t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</si>
  <si>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Многоквартирный жилой  дом № 1 на ул. Заводская в г. Нарьян-Мар Ненецкого автономного округа»</t>
    </r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</si>
  <si>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Многоквартирный жилой  дом № 2 на ул. Заводская в г. Нарьян-Мар Ненецкого автономного округа»</t>
    </r>
  </si>
  <si>
    <r>
      <t xml:space="preserve">Привязка проектной документации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Многоквартирный жилой дом в целях формирования государственного жилищного фонда Ненецкого автономного округа, предоставляемого по договорам социального найма»</t>
    </r>
  </si>
  <si>
    <t>Строительство объекта «6-ти комнатного жилого дома № 1 в п. Нельмин-Нос»</t>
  </si>
  <si>
    <t>Строительство объекта «6-ти комнатного жилого дома № 2 в п. Нельмин-Нос»</t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</si>
  <si>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4-х квартирный жилой дом № 3 МО «Карский сельсовет» Ненецкого автономного округа»</t>
    </r>
  </si>
  <si>
    <t>Привязка проекта для строительства объекта «4-х квартирный жилой дом в д. Чижа МО «Канинский сельсовет» Ненецкого автономного округа»</t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</si>
  <si>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4-х квартирный жилой дом №3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</si>
  <si>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4-х квартирный жилой дом №4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</si>
  <si>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4-х квартирный жилой дом №5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</si>
  <si>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4-х квартирный жилой дом №6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</si>
  <si>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4-х квартирный жилой дом №7 МО «Малоземельский сельсовет» Ненецкого автономного округа»  </t>
    </r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</si>
  <si>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4-х квартирный жилой дом №8 МО «Малоземельский сельсовет» Ненецкого автономного округа»  </t>
    </r>
  </si>
  <si>
    <t>Привязка проекта для строительства объекта «12-и квартирный жилой дом № 2 МО «Пешский сельсовет» Ненецкого автономного округа»</t>
  </si>
  <si>
    <t>Привязка проекта для строительства объекта  «4-х квартирный жилой дом № 1 МО «Шоинский сельсовет» Ненецкого автономного округа»</t>
  </si>
  <si>
    <t>Привязка проекта для строительства объекта  «4-х квартирный жилой дом № 2 МО «Шоинский сельсовет» Ненецкого автономного округа»</t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</si>
  <si>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12-и квартирный жилой дом №2 МО «Великовисочный сельсовет» Ненецкого автономного округа»</t>
    </r>
  </si>
  <si>
    <t>МО «Коткинский сельсовет» Ненецкого автономного округа</t>
  </si>
  <si>
    <t>Привязка проекта для строительства объекта «4-х квартирный жилой дом  № 1 МО «Коткинский сельсовет» Ненецкого автономного округа»</t>
  </si>
  <si>
    <t>Привязка проекта для строительства объекта «4-х квартирный жилой дом  № 2 МО «Коткинский сельсовет» Ненецкого автономного округа»</t>
  </si>
  <si>
    <t>Реконструкция станции доочистки воды на ВНС-2 в г. Нарьян-Маре</t>
  </si>
  <si>
    <t>Реконструкция ГКНС в г. Нарьян-Маре</t>
  </si>
  <si>
    <r>
      <t xml:space="preserve">Гостевые дома  туристического культурного центра в муниципальном образовании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Муниципальный район «Заполярный район», разработка проектной документации</t>
    </r>
  </si>
  <si>
    <t>Павильон презентаций, разработка проектной документации</t>
  </si>
  <si>
    <t>ФАП в д. Пылемец, привязка проектной документации</t>
  </si>
  <si>
    <t>Строительство объекта «Школа на 100 мест в с. Тельвиска Ненецкого автономного округа»</t>
  </si>
  <si>
    <t>Реконструкция станции доочистки воды на ВНС-8 в г.Нарьян-Маре</t>
  </si>
  <si>
    <t>Разработка проектной документации строительства рыбоводного завода для воспроизводства и восполнения запасов сиговых видов рыб на р. Куя в районе о. Харитоново</t>
  </si>
  <si>
    <t>Строительство музейно-библиотечного комплекса с. Оксино</t>
  </si>
  <si>
    <t xml:space="preserve">Привязка и строительство культурно-досугового учреждения д. Лабожское </t>
  </si>
  <si>
    <t xml:space="preserve">Привязка ПСД КДУ п. Хорей-Вер для разработки ПСД КДУ в с. Нижняя Пёша </t>
  </si>
  <si>
    <t xml:space="preserve">Привязка ПСД музейно-библиотечного комплекса с. Оксино для разработки ПСД музейно-библиотечного комплекса с. Ома </t>
  </si>
  <si>
    <t xml:space="preserve">Приобретение, поставка и монтаж здания культурно-досугового учреждения д. Пылемец </t>
  </si>
  <si>
    <t>522 66 00</t>
  </si>
  <si>
    <t xml:space="preserve">Строительство очистных сооружений производительностью 2500 куб. м. в сутки в п. Искателей </t>
  </si>
  <si>
    <t>Строительство объекта «Школа-сад на 80 мест в п. Бугрино»</t>
  </si>
  <si>
    <t>Строительство объекта «Пришкольный интернат на 80 мест в п. Каратайка» с разработкой ПСД</t>
  </si>
  <si>
    <t>Строительство площадки временного размещения  отходов в с. Тельвиска</t>
  </si>
  <si>
    <t>Строительство площадки временного размещения  отходов в д. Макарово</t>
  </si>
  <si>
    <t>Строительство площадки временного размещения  отходов в п. Индига</t>
  </si>
  <si>
    <t>Строительство контейнерных площадок, с разработкой ПСД в п. Искателей</t>
  </si>
  <si>
    <t>Привязка и строительство 4-х квартирного жилого дома №3</t>
  </si>
  <si>
    <t>Привязка и строительство 4-х квартирного жилого дома  №4</t>
  </si>
  <si>
    <t>Привязка и строительство 4-х квартирного жилого дома  №5</t>
  </si>
  <si>
    <t>Привязка и строительство 4-х квартирного жилого дома в д. Куя</t>
  </si>
  <si>
    <t>МО «Андегский сельсовет» Ненецкого автономного округа</t>
  </si>
  <si>
    <t xml:space="preserve">Привязка и строительство 2-х квартирного жилого дома № 1 </t>
  </si>
  <si>
    <t>Привязка и строительство 2-х квартирного жилого дома № 2</t>
  </si>
  <si>
    <t>Привязка и строительство 2-х квартирного жилого дома № 3</t>
  </si>
  <si>
    <t>Привязка и строительство 4-х квартирного жилого дома № 3</t>
  </si>
  <si>
    <t>Привязка и строительство 4-х квартирного жилого дома № 4</t>
  </si>
  <si>
    <t>Привязка и строительство 12-и квартирного жилого дома №1</t>
  </si>
  <si>
    <t>Строительство объекта «4-х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</si>
  <si>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1 в п. Красное Ненецкого автономного округа для оленеводов и чумработниц»</t>
  </si>
  <si>
    <t>Строительство объекта «1-но комнатный жилой дом № 2 в п. Красное Ненецкого автономного округа для оленеводов и чумработниц»</t>
  </si>
  <si>
    <t>Строительство объекта «1-но комнатный жилой дом № 3 в п. Красное Ненецкого автономного округа для оленеводов и чумработниц»</t>
  </si>
  <si>
    <t>Строительство объекта «1-но комнатный жилой дом № 4 в п. Красное Ненецкого автономного округа для оленеводов и чумработниц»</t>
  </si>
  <si>
    <t>Строительство объекта «1-но комнатный жилой дом № 5 в п. Красное Ненецкого автономного округа для оленеводов и чумработниц»</t>
  </si>
  <si>
    <t>Строительство объекта «1-но комнатный жилой дом № 6 в п. Красное Ненецкого автономного округа для оленеводов и чумработниц»</t>
  </si>
  <si>
    <t>Строительство детского сада на 30 мест в с. Шойна</t>
  </si>
  <si>
    <t>Строительство объекта «ЛЭП-0,4кВ, 10 кВ, трансформаторные подстанции в п. Индига и межпоселковая ЛЭП-10 кВ: п. Индига - п. Выучейский»</t>
  </si>
  <si>
    <t xml:space="preserve">Всего </t>
  </si>
  <si>
    <t>Привязка и строительство 4-х квартирного жилого дома № 2</t>
  </si>
  <si>
    <t>Субсидия МО «Городской округ «Город Нарьян-Мар»</t>
  </si>
  <si>
    <t>Привязка и строительство 36-и квартирного жилого дома по ул. Ардалина, район дома № 10</t>
  </si>
  <si>
    <t>Строительство ветродизельного комплекса в п. Усть-Кара с разработкой ПСД</t>
  </si>
  <si>
    <t>Строительство объекта «Школа на 150 мест в п. Индига»</t>
  </si>
  <si>
    <t>Строительство объекта «Детский сад на 80 мест в п. Харута»</t>
  </si>
  <si>
    <t>Строительство экспозиционного комплекса под открытым небом «Дом и усадьба жителя Пустозерской волости конца XIX  начала XX веков»</t>
  </si>
  <si>
    <t>Строительство детского сада на 80 мест  в п.Усть-Кара, с разработкой ПСД</t>
  </si>
  <si>
    <t>4-х секционный жилой дом по ул. Авиаторов в г. Нарьян- Маре</t>
  </si>
  <si>
    <t>24-х кв. дом № 1 по ул. Поморской  в п. Искателей</t>
  </si>
  <si>
    <t>24-х кв. дом № 2 по ул.Поморской в п. Искателей</t>
  </si>
  <si>
    <t xml:space="preserve">522 98 00 </t>
  </si>
  <si>
    <t>Долевое участие в строительстве жилых помещений</t>
  </si>
  <si>
    <t>Привязка и строительство 4-х квартирного жилого дома (д.Лабожское)</t>
  </si>
  <si>
    <t>Привязка и строительство 4-х квартирного жилого дома в п. Варнек</t>
  </si>
  <si>
    <t>Привязка и строительство 4-х квартирного жилого дома №1</t>
  </si>
  <si>
    <t>Привязка и строительство 4-х квартирного жилого дома №2</t>
  </si>
  <si>
    <t>Наименование</t>
  </si>
  <si>
    <t>Целевая статья</t>
  </si>
  <si>
    <t>Глава</t>
  </si>
  <si>
    <t>522 51 00</t>
  </si>
  <si>
    <t>522 51 01</t>
  </si>
  <si>
    <t>522 51 02</t>
  </si>
  <si>
    <t>Управление строительства и жилищно-коммунального хозяйства Ненецкого автономного округа</t>
  </si>
  <si>
    <t>020</t>
  </si>
  <si>
    <t>522 52 00</t>
  </si>
  <si>
    <t>522 55 00</t>
  </si>
  <si>
    <t>Управление культуры Ненецкого автономного округа</t>
  </si>
  <si>
    <t>011</t>
  </si>
  <si>
    <t>522 58 00</t>
  </si>
  <si>
    <t>522 61 00</t>
  </si>
  <si>
    <t>522 65 00</t>
  </si>
  <si>
    <t>522 90 00</t>
  </si>
  <si>
    <t>Строительство автомобильной дороги Нарьян-Мар-Тельвиска с подготовкой проектной документации</t>
  </si>
  <si>
    <t>Строительство участковой больницы на 10 коек с разработкой ПСД в п. Хорей-Вер</t>
  </si>
  <si>
    <t xml:space="preserve">Привязка и строительство 4-х квартирного жилого дома </t>
  </si>
  <si>
    <t xml:space="preserve">Привязка и строительство 12-и квартирного жилого дома </t>
  </si>
  <si>
    <t>7-ми секционный жилой дом по ул. Авиаторов в г. Нарьян-Маре</t>
  </si>
  <si>
    <t xml:space="preserve"> Обеспечение земельных участков инженерной инфраструктурой в районе ул. Авиаторов в г. Нарьян-Маре</t>
  </si>
  <si>
    <t>МО «Малоземельский сельсовет» Ненецкого автономного округа</t>
  </si>
  <si>
    <t>МО «Омский сельсовет» Ненецкого автономного округа</t>
  </si>
  <si>
    <t>МО «Приморско-Куйский сельсовет» Ненецкого автономного округа</t>
  </si>
  <si>
    <t>МО «Тельвисочный сельсовет» Ненецкого автономного округа</t>
  </si>
  <si>
    <t>МО «Тиманский сельсовет» Ненецкого автономного округа</t>
  </si>
  <si>
    <t>МО «Юшарский сельсовет» Ненецкого автономного округа</t>
  </si>
  <si>
    <t>МО «Великовисочный сельсовет» Ненецкого автономного округа</t>
  </si>
  <si>
    <t>МО «Канинский сельсовет» Ненецкого автономного округа</t>
  </si>
  <si>
    <t>МО «Карский сельсовет» Ненецкого автономного округа</t>
  </si>
  <si>
    <t>МО «Колгуевский сельсовет» Ненецкого автономного округа</t>
  </si>
  <si>
    <t>МО «Хорей-Верский сельсовет» Ненецкого автономного округа</t>
  </si>
  <si>
    <t xml:space="preserve">Субсидии МО «Муниципальный район «Заполярный район» </t>
  </si>
  <si>
    <t>Субсидии МО «Городской округ «Город Нарьян-Мар»</t>
  </si>
  <si>
    <t>Казенное учреждение Ненецкого автономного округа  «Централизованный стройзаказчик»</t>
  </si>
  <si>
    <t>подпрограмма  «Переселение граждан из жилищного фонда, признанного непригодным для проживания, и / или с высоким уровнем износа»</t>
  </si>
  <si>
    <t>Строительство объекта «Школа на 300 мест в п. Красное»</t>
  </si>
  <si>
    <t>подпрограмма «Обеспечение земельных участков коммунальной и транспортной инфраструктурами в целях жилищного строительства»</t>
  </si>
  <si>
    <t>Долгосрочная целевая программа «Обеспечение населения Ненецкого автономного округа чистой водой»</t>
  </si>
  <si>
    <t>Долгосрочная целевая программа «Развитие энергетического комплекса Ненецкого автономного округа, обеспечение энергосбережения и повышение энергоэффективности региональной экономики на 2010 - 2015 годы»</t>
  </si>
  <si>
    <t>Долгосрочная целевая программа «Сохранение и развитие культуры Ненецкого автономного округа на 2011 - 2015 годы»</t>
  </si>
  <si>
    <t>Долгосрочная целевая программа «Сохранение и развитие коренных малочисленных народов Севера в Ненецком автономном округе на 2011 - 2013 годы»</t>
  </si>
  <si>
    <t>Строительство участка ЛЭП с разработкой ПСД</t>
  </si>
  <si>
    <t>Строительство ДЭС (п. Индига)</t>
  </si>
  <si>
    <t>Субсидии МО «Городское поселение «Рабочий посёлок Искателей» Ненецкого автономного округа</t>
  </si>
  <si>
    <t>МО «Пёшский сельсовет» Ненецкого автономного округа</t>
  </si>
  <si>
    <t>Казённое учреждение Ненецкого автономного округа  «Централизованный стройзаказчик»</t>
  </si>
  <si>
    <t>522 51 03</t>
  </si>
  <si>
    <t>522 59 00</t>
  </si>
  <si>
    <t>Разработка ПСД на реконструкцию тепличного комбината в г. Нарьян-Мар</t>
  </si>
  <si>
    <t xml:space="preserve"> 11 - секционный жилой дом по ул. Авиаторов в г. Нарьян-Маре, Ненецкого автономного округа</t>
  </si>
  <si>
    <t>Долгосрочная целевая программа «Создание музейно-туристического комплекса «Пустозерье» на 2011 - 2015 годы»</t>
  </si>
  <si>
    <t>024</t>
  </si>
  <si>
    <t>027</t>
  </si>
  <si>
    <t>Долгосрочная целевая программа Ненецкого автономного округа «Жилище» на 2011 - 2022 годы»</t>
  </si>
  <si>
    <t>Строительство объекта «4-х комнатный жилой дом № 1 в п. Нельмин-Нос»</t>
  </si>
  <si>
    <t>Строительство объекта «4-х комнатный жилой дом № 2 в п. Нельмин-Нос»</t>
  </si>
  <si>
    <t>Строительсвто объекта «3-х комнатный жилой дом в с. Ома»</t>
  </si>
  <si>
    <t>Реконструкция теплицы производственной площадью 0,56 га для выращивания овощной продукции в г. Нарьян-Маре Ненецкого автономного округа</t>
  </si>
  <si>
    <t>Привязка и строительство гаража для спецтехники МО «Карский сельсовет»</t>
  </si>
  <si>
    <t>Привязка и строительство гаража для спецтехники МО «Малоземельский  сельсовет»</t>
  </si>
  <si>
    <t>Перевод на полное благоустройство жилых домов в п. Новый в г.Нарьян-Маре</t>
  </si>
  <si>
    <t>Строительство автомобильной дороги ул. Рыбников с подъездом к ЦОС в г. Нарьян-Маре Ненецкого автономного округа</t>
  </si>
  <si>
    <t>Реконструкция ул. Октябрьская в г.Нарьян-Маре</t>
  </si>
  <si>
    <t xml:space="preserve">Реконструкция II-ой очереди канализационных очистных сооружений в г. Нарьян-Маре </t>
  </si>
  <si>
    <t>Строительство очистных сооружений в п. Качгорт г.Нарьян-Мара</t>
  </si>
  <si>
    <t xml:space="preserve">Строительство водозабора из поверхностного источника в п.Усть-Кара, с разработкой ПСД </t>
  </si>
  <si>
    <t>Строительство фермы на 50 голов в с.Ома</t>
  </si>
  <si>
    <t>Реконструкция улично-дорожной сети п. Новый в г. Нарьян-Маре Ненецкого автономного округа</t>
  </si>
  <si>
    <t>Долгосрочная целевая программа «Социальное развитие села на территории Ненецкого автономного округа на 2009 - 2015 годы»</t>
  </si>
  <si>
    <t>Долгосрочная целевая программа «Развитие городского округа «Город Нарьян-Мар» на 2009 -2013 годы»</t>
  </si>
  <si>
    <t>Бюджетные ассигнования на осуществление бюджетных инвестиций в объекты капитального строительства государственной собственности Ненецкого автономного округа и на предоставление  соответствующих субсидий бюджетам муниципальных образований на софинансирование объектов капитального строительства муниципальной собственности на 2013 год в рамках целевых программ и иных источников финансирования</t>
  </si>
  <si>
    <t>МО «Шоинский сельсовет» Ненецкого автономного округа</t>
  </si>
  <si>
    <t>Строительство объекта «Школа на 170 мест в п. Нельмин-Нос»</t>
  </si>
  <si>
    <t>Управление государственного имущества Ненецкого автономного округа</t>
  </si>
  <si>
    <t>005</t>
  </si>
  <si>
    <t>Долгосрочная целевая программа «Создание условий для развития детей в учреждениях культуры Ненецкого автономного округа на 2013-2015 годы»</t>
  </si>
  <si>
    <r>
      <t xml:space="preserve">подпрограмма  </t>
    </r>
    <r>
      <rPr>
        <b/>
        <sz val="10"/>
        <rFont val="Times New Roman"/>
        <family val="1"/>
      </rPr>
      <t>«</t>
    </r>
    <r>
      <rPr>
        <b/>
        <i/>
        <sz val="10"/>
        <rFont val="Times New Roman"/>
        <family val="1"/>
      </rPr>
      <t xml:space="preserve">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</t>
    </r>
  </si>
  <si>
    <t>Привязка и строительство 24-х квартирного жилого дома по ул. Губкина, район дома № 1«Б»</t>
  </si>
  <si>
    <t>Строительство объекта «6-ти комнатный жилой дом в п. Красное Ненецкого автономного округа для оленеводов и чумработниц»</t>
  </si>
  <si>
    <t>Строительство объекта «4-х комнатный жилой дом № 1 в п. Красное Ненецкого автономного округа для оленеводов и чумработниц»</t>
  </si>
  <si>
    <t>Строительство объекта «2-х комнатный жилой дом в п. Нельмин-Нос»</t>
  </si>
  <si>
    <t>Строительство объекта «3-х комнатный жилой дом в п. Нельмин-Нос»</t>
  </si>
  <si>
    <t>Обеспечение транспортной инфраструктурой территории индивидуальной жилой застройки  «Старый аэропорт» в г. Нарьян-Маре</t>
  </si>
  <si>
    <t>Приобретение и монтаж мебели и технологического оборудования по объекту «Строительство участковой больницы на 10 коек с разработкой ПСД в п.Хорей-Вер»</t>
  </si>
  <si>
    <t>Осуществление бюджетных инвестиций в форме капитальных вложений в основные средства ГУП НАО «Нарьян-Марская электростанция» на обеспечение земельных участков инженерной инфраструктурой в районе ул. Авиаторов в г.Нарьян-Мар (раздел электроснабжения)</t>
  </si>
  <si>
    <t>Осуществление бюджетных инвестиций в форме капитальных вложений в основные средства ГУП НАО «Нарьян-Марская электростанция» на реконструкцию электрических сетей, релейной защиты и автоматики ГУП НАО «Нарьян-Марская электростанция»</t>
  </si>
  <si>
    <t>Строительство газопровода высокого давления 0,6 МПа с устройством ГРПШ для газоснабжения объекта «Строительство туристического культурного центра в муниципальном образовании «Муниципальный район «Заполярный район»</t>
  </si>
  <si>
    <t>522 89 00</t>
  </si>
  <si>
    <t>Государственное бюджетное учреждение культуры «Культурно-деловой центр Ненецкого автономного округа»</t>
  </si>
  <si>
    <t>36-и квартирный жилой дом по ул. Геологов в районе д. №5 в п.Искателей</t>
  </si>
  <si>
    <t>Строительство коридора для тепличного комбината в г.Нарьян-Маре, с разработкой проектной документации</t>
  </si>
  <si>
    <t>Строительство сельскохозяйственного рынка с разработкой ПСД</t>
  </si>
  <si>
    <t>Строительство объекта «4-х комнатный жилой дом № 1 в с. Ома»</t>
  </si>
  <si>
    <t>Строительство объекта «4-х комнатный жилой дом № 2 в с. Ома»</t>
  </si>
  <si>
    <t>Перевод на полное благоустройство кварталов центральной части города Нарьян-Мара</t>
  </si>
  <si>
    <t>Строительство объекта «ЛЭП-0,4кВ, трансформаторная подстанция в п. Выучейский»</t>
  </si>
  <si>
    <t>Спортивный зал в с.Оксино Ненецкого автономного округа, с разработкой проектной документации</t>
  </si>
  <si>
    <t>Разработка проектной документации многоквартирного жилого дома в целях формирования государственного жилищного фонда Ненецкого автономного округа, предоставляемого по договорам социального найма</t>
  </si>
  <si>
    <t>Разработка проектной документации на строительство участка магистральной дороги ул. Монтажников - ул.Угольная - ул.Юбилейная с участком до ул. Губкина в п. Искателей</t>
  </si>
  <si>
    <t>Строительство рыбоперерабатывающего завода в г. Нарьян-Маре</t>
  </si>
  <si>
    <r>
      <t xml:space="preserve">Разработка проектной документации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Школа на 100 мест в с.Оксино»</t>
    </r>
  </si>
  <si>
    <r>
      <t xml:space="preserve">Разработка проектной документации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Школа на 100 мест в п.Харута»</t>
    </r>
  </si>
  <si>
    <r>
      <t xml:space="preserve">Бюджетные инвестиции в форме капитальных вложений в основные средства ОАО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Мясопродукты» (реконструкция)</t>
    </r>
  </si>
  <si>
    <t>Долгосрочная целевая программа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 на 2012 - 2015 годы»</t>
  </si>
  <si>
    <r>
      <t xml:space="preserve">Реконструкция цокольного этажа в осях 7-14 Культурно-делового центра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Арктика»</t>
    </r>
  </si>
  <si>
    <t>Строительство объекта «1-но комнатный жилой дом № 7 в п. Красное Ненецкого автономного округа для оленеводов и чумработниц», с привязкой проектной документации</t>
  </si>
  <si>
    <t>Строительство объекта «1-но комнатный жилой дом в с. Ома Ненецкого автономного округа для оленеводов и чумработниц», с привязкой проектной документации</t>
  </si>
  <si>
    <t>Строительство объекта «4-х комнатный жилой дом № 3 в с. Ома»</t>
  </si>
  <si>
    <t>Строительство объекта «4-х комнатный жилой дом № 4 в с. Ома»</t>
  </si>
  <si>
    <t>Привязка типового проекта для строительства объекта «1-но комнатный жилой дом № 2 в МО «Хорей-Верский сельсовет»  Ненецкого автономного округа»</t>
  </si>
  <si>
    <t>Привязка типового проекта для строительства объекта «1-но комнатный жилой дом № 2 в МО «Малоземельский сельсовет»  Ненецкого автономного округа»</t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</si>
  <si>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1-но комнатный жилой дом № 2 в МО «Приморско-Куйский сельсовет»  Ненецкого автономного округа»</t>
    </r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</si>
  <si>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1-но комнатный жилой дом № 2 в МО «Омский сельсовет»  Ненецкого автономного округа»</t>
    </r>
  </si>
  <si>
    <r>
      <t xml:space="preserve">Привязка и 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4-х квартирный жилой дом в п.Усть-Кара Ненецкого автономного округа»</t>
    </r>
  </si>
  <si>
    <r>
      <t xml:space="preserve">Привязка и 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4-х квартирный жилой дом № 2 в п.Усть-Кара Ненецкого автономного округа»</t>
    </r>
  </si>
  <si>
    <t>Строительство объекта «Школа на 800 мест в п. Искателей», с разработкой ПСД</t>
  </si>
  <si>
    <t>Реконструкция ЛЭП 0,4 кВ, 10 Кв, трансформаторных подстанций в с. Ома, Ненецкий автономный округ</t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</si>
  <si>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3-х этажный дом в п. Искателей Ненецкого автономного округа»</t>
    </r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</si>
  <si>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1-но комнатный жилой дом № 1 в МО «Хорей-Верский сельсовет» Ненецкого автономного округа»</t>
    </r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</si>
  <si>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1-но комнатный жилой дом № 1 в МО «Малоземельский сельсовет»  Ненецкого автономного округа»</t>
    </r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</si>
  <si>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1-но комнатный жилой дом № 2 в МО «Юшарский сельсовет»  Ненецкого автономного округа»</t>
    </r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</si>
  <si>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1-но комнатный жилой дом № 2 в МО «Пустозерский сельсовет»  Ненецкого автономного округа»</t>
    </r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</si>
  <si>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1-но комнатный жилой дом № 2 в МО «Хоседа-Хардский сельсовет»  Ненецкого автономного округа»</t>
    </r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</si>
  <si>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1-но комнатный жилой дом № 2 в МО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Канинский сельсовет»  Ненецкого автономного округа»</t>
    </r>
  </si>
  <si>
    <r>
      <t xml:space="preserve">МО </t>
    </r>
    <r>
      <rPr>
        <b/>
        <sz val="10"/>
        <rFont val="Arial"/>
        <family val="2"/>
      </rPr>
      <t>«</t>
    </r>
    <r>
      <rPr>
        <b/>
        <sz val="10"/>
        <rFont val="Times New Roman"/>
        <family val="1"/>
      </rPr>
      <t>Омский сельсовет» Ненецкого автономного округа</t>
    </r>
  </si>
  <si>
    <t xml:space="preserve">Привязка и строительство 36-и квартирного жилого дома по ул. Озёрная </t>
  </si>
  <si>
    <t>Строительство внутрипоселковых дорог с разработкой ПСД в с. Несь</t>
  </si>
  <si>
    <t>Реконструкция ЛЭП 0,4 кВ, 10 Кв, трансформаторных подстанций в с.Нижняя Пёша , Ненецкий автономный округ</t>
  </si>
  <si>
    <t>Строительство объекта «Школа на 110 мест в с. Нижняя Пёша»</t>
  </si>
  <si>
    <t>Строительство блочных локальных очистных сооружений (БЛОС) по ул. Бондарная в г. Нарьян-Маре</t>
  </si>
  <si>
    <t>Реконструкция  помещений здания по ул. Ленина д.19 для открытия регионального филиала Президентской библиотеки им. Б.Н. Ельцина</t>
  </si>
  <si>
    <r>
      <t xml:space="preserve">Газопровод высокого давления 0,6 МПа с устройством ГРПШ для газоснабжения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Строительство туристического культурного центра в муниципальном образовании «Муниципальный район «Заполярный район», разработка проектной документации</t>
    </r>
  </si>
  <si>
    <t>Разработка проектной документации для газификации д. Устье</t>
  </si>
  <si>
    <t>Разработка проектной документации для газификации д. Пылемец</t>
  </si>
  <si>
    <t>Разработка проектной документации для газификации д. Лабожское</t>
  </si>
  <si>
    <r>
      <t xml:space="preserve">МО </t>
    </r>
    <r>
      <rPr>
        <b/>
        <sz val="10"/>
        <rFont val="Arial"/>
        <family val="2"/>
      </rPr>
      <t>«</t>
    </r>
    <r>
      <rPr>
        <b/>
        <sz val="10"/>
        <rFont val="Times New Roman"/>
        <family val="1"/>
      </rPr>
      <t>Пустозерский сельсовет» Ненецкого автономного округа</t>
    </r>
  </si>
  <si>
    <t>Разработка проектной документации для газификации с. Оксино</t>
  </si>
  <si>
    <t>Газификация с.Тельвиска</t>
  </si>
  <si>
    <r>
      <t xml:space="preserve">Разработка ПСД на реконструкцию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Котельная №9 по ул. Ленина 4А»</t>
    </r>
  </si>
  <si>
    <r>
      <t xml:space="preserve">Привязка типового проекта на 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6-ти комнатный жилой дом № 1 в п.Нельмин -Нос Ненецкого автономного округа»</t>
    </r>
  </si>
  <si>
    <r>
      <t xml:space="preserve">Привязка типового проекта на 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6-ти комнатный жилой дом № 2 в п.Нельмин -Нос Ненецкого автономного округа»</t>
    </r>
  </si>
  <si>
    <t>Вертикальная планировка земельных участков в районе п. Старый аэропорт (ул.Авиаторов) для  предоставления гражданам, имеющим трех и более детей</t>
  </si>
  <si>
    <t>Вертикальная планировка земельных участков в районе ул.Заводская для  предоставления гражданам, имеющим трех и более детей</t>
  </si>
  <si>
    <t>МО «Городское поселение «Рабочий посёлок Искателей» Ненецкого автономного округа</t>
  </si>
  <si>
    <r>
      <t xml:space="preserve">Привязка и 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4-х квартирный  жилой дом № 2 в п. Варнек  Ненецкого автономного округа</t>
    </r>
    <r>
      <rPr>
        <sz val="10"/>
        <rFont val="Arial"/>
        <family val="2"/>
      </rPr>
      <t>»</t>
    </r>
  </si>
  <si>
    <r>
      <t xml:space="preserve">Завершение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4-х квартирный жилой дом № 1 в с.Оксино Ненецкого автономного округа» </t>
    </r>
  </si>
  <si>
    <r>
      <t xml:space="preserve">Завершение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4-х квартирный жилой дом № 2 в с. Оксино Ненецкого автономного округа»</t>
    </r>
  </si>
  <si>
    <t>Выполнение работ по завершению строительства 4-х квартирного жилого дома № 1 в с.Шойна</t>
  </si>
  <si>
    <t>Выполнение работ по завершению строительства 4-х квартирного жилого дома № 2 в с. Шойна</t>
  </si>
  <si>
    <t>4-х квартиный жилой дом в п. Каратайка, привязка типовой проектной документации</t>
  </si>
  <si>
    <t>6-ти секционный жилой дом по ул. Авиаторов в г. Нарьян-Маре</t>
  </si>
  <si>
    <r>
      <t xml:space="preserve">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2-х квартирный жилой дом № 1 в п. Индига»</t>
    </r>
  </si>
  <si>
    <r>
      <t xml:space="preserve">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2-х квартирный жилой дом № 2 в п. Индига»</t>
    </r>
  </si>
  <si>
    <r>
      <t xml:space="preserve">Корректировка проектной документации на 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4-х квартирный жилой дом в п. Хорей-Вер» </t>
    </r>
  </si>
  <si>
    <r>
      <t>«</t>
    </r>
    <r>
      <rPr>
        <sz val="10"/>
        <rFont val="Times New Roman"/>
        <family val="1"/>
      </rPr>
      <t>Школа на 300 мест в с.Несь Ненецкого автономного округа», привязка проектной документации «Школа на 300 мест в п.Красное Ненецкого автономного округа»</t>
    </r>
  </si>
  <si>
    <t>ФАП в поселке Варнек, разработка проектной документации</t>
  </si>
  <si>
    <r>
      <t xml:space="preserve">Ремонт взлетно-посадочной полосы в д. Чижа МО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Канинский сельсовет »</t>
    </r>
  </si>
  <si>
    <r>
      <t xml:space="preserve">Ремонт взлетно-посадочной полосы в п Каратайка МО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Юшарский сельсовет»</t>
    </r>
  </si>
  <si>
    <r>
      <t xml:space="preserve">Ремонт вертолетной площадки в с. Оксино МО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Пустозерский сельсовет»</t>
    </r>
  </si>
  <si>
    <t>Автомобильная дорога общего пользования регионального значения  с.Несь - г.Мезень на участке Несь - граница НАО, разработка предпроектной документации (обоснование инвестиций в строительство объекта)</t>
  </si>
  <si>
    <t>Автомобильная дорога общего пользования межмуниципального значения  в г.Нарьян-Мар - д.Тошвиска, разработка предпроектной документации (обоснование инвестиций в строительство объекта)</t>
  </si>
  <si>
    <t>Строительство инженерных сетей для обеспечения ввода домов по ул. Поморская в п. Искателей</t>
  </si>
  <si>
    <t xml:space="preserve">Поддержка экономического и социального развития коренных малочисленных народов Севера за счет средств федерального бюджета </t>
  </si>
  <si>
    <t>527 00 01</t>
  </si>
  <si>
    <t>Казенное учреждение Ненецкого автономного округа  «Финансово-расчётный центр»</t>
  </si>
  <si>
    <t>524 00 00</t>
  </si>
  <si>
    <t>Приобретение жилых помещений для ветеранов боевых действий на территории Чеченской республики и в Афганистане</t>
  </si>
  <si>
    <t>Привязка проекта для строительства объекта «4-х квартирный жилой дом в п. Хорей-Вер»</t>
  </si>
  <si>
    <r>
      <t xml:space="preserve">Привязка типового проекта на строительство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5-ти комнатный жилой дом № 1 в п.Нельмин -Нос Ненецкого автономного округа»</t>
    </r>
  </si>
  <si>
    <t>Разработка проектной документации для газификации с. Великовисочное</t>
  </si>
  <si>
    <r>
      <t xml:space="preserve">Расходы общепрограммного характера по федеральной целевой программе </t>
    </r>
    <r>
      <rPr>
        <b/>
        <sz val="10"/>
        <rFont val="Arial"/>
        <family val="2"/>
      </rPr>
      <t>«</t>
    </r>
    <r>
      <rPr>
        <b/>
        <sz val="10"/>
        <rFont val="Times New Roman"/>
        <family val="1"/>
      </rPr>
      <t>Развитие физической культуры и спорта в Российской Федерации на 2006 - 2015 годы»</t>
    </r>
  </si>
  <si>
    <t>1005802</t>
  </si>
  <si>
    <t>Спортивное сооружение с универсальным игровым залом в поселке Амдерма Ненецкого автономного округа</t>
  </si>
  <si>
    <t>Разработка ПСД на строительство фермы на 400 голов, в том числе 200 коров в с.Коткино</t>
  </si>
  <si>
    <t>Экономически значимая региональная программа развития традиционной для Ненецкого автономного округа подотрасли сельского хозяйства "Развитие северного оленеводства в Ненецком автономном округе на 2013-2017 годы"</t>
  </si>
  <si>
    <t>522 10 00</t>
  </si>
  <si>
    <r>
      <t>Строительство объекта «Рыбоприемный пункт в с.Несь Ненецкого автономного округа</t>
    </r>
    <r>
      <rPr>
        <sz val="10"/>
        <rFont val="Arial"/>
        <family val="2"/>
      </rPr>
      <t>»</t>
    </r>
  </si>
  <si>
    <t>Строительство экспозиционного комплекса «Пустозерский острог и окологородная самоядь»</t>
  </si>
  <si>
    <t>Предоставление бюджетных инвестиций ОАО "Мясопродукты" на приобретение, поставку и монтаж технологических комплексов по убою и первичной переработке оленей с морозильными емкостями в местах убоя оленей в населённых пунктах Ненецкого автономного округа: район причала Варандейского терминала, п. Индига</t>
  </si>
  <si>
    <t>Привязка проектной документации объекта «Объект соцкультбыта в Новом поселке» для разработки проектной документации объекта «Объект соцкультбыта в с.Великовисочное»</t>
  </si>
  <si>
    <t>Реконструкция ЛЭП  в д. Андег</t>
  </si>
  <si>
    <t>Реконструкция ЛЭП в д. Пылемец</t>
  </si>
  <si>
    <t>Разработка проектной документации объекта «Служебно-пассажирское здание местных воздушных линий в д.Чижа»</t>
  </si>
  <si>
    <t>Разработка проектной документации объекта «Служебно-пассажирское здание местных воздушных линий в д.Лабожское»</t>
  </si>
  <si>
    <t>Разработка проектной документации на строительство моста через р.Кутино с.Несь</t>
  </si>
  <si>
    <r>
      <t xml:space="preserve">Ремонт взлетно-посадочной полосы в с. Великовисочное МО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Великовисочный сельсовет»</t>
    </r>
  </si>
  <si>
    <t>Строительство ДЭС (д. Чижа)</t>
  </si>
  <si>
    <t>Долгосрочная целевая программа «Формирование и регулирование рынка сельскохозяйственной продукции, сырья и продовольствия в Ненецком автономном округе на 2011 - 2017 годы»</t>
  </si>
  <si>
    <t>Строительство мостового перехода через р. Городецкая на автомобильной дороге к полигону твёрдых бытовых отходов в г. Нарьян-Маре, разработка проектной документации</t>
  </si>
  <si>
    <t>Казённое учреждение Ненецкого автономного округа «Дирекция строящегося рыбоперерабатывающего завода в г.Нарьян-Маре»</t>
  </si>
  <si>
    <t>Управление агропромышленного комплекса и торговли Ненецкого автономного округа</t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</si>
  <si>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4-х квартирный жилой дом № 6 в п. Красное МО «Приморско-Куйский сельсовет» Ненецкого автономного округа»</t>
    </r>
  </si>
  <si>
    <t>Привязка проекта для строительства объекта «4-х квартирный жилой дом № 3 МО «Пустозерский сельсовет» Ненецкого автономного округа»</t>
  </si>
  <si>
    <t>Привязка проекта для строительства объекта «4-х квартирный жилой дом № 4 МО «Пустозерский сельсовет» Ненецкого автономного округа»</t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</si>
  <si>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4-х квартирный жилой дом №3 МО «Тиманский сельсовет» Ненецкого автономного округа»</t>
    </r>
  </si>
  <si>
    <r>
      <t xml:space="preserve">Привязка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4-х квартирный жилой дом в п. Выучейский МО «Тиманский сельсовет» Ненецкого автономного округа»</t>
    </r>
  </si>
  <si>
    <t>Реконструкция участка ЛЭП от дома № 48 до дома № 75 в с. Тельвиска</t>
  </si>
  <si>
    <r>
      <t xml:space="preserve">Привязка типового проекта для строительства объекта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5-ти этажный жилой  дом в г. Нарьян-Мар Ненецкого автономного округа»</t>
    </r>
  </si>
  <si>
    <t>Привязка типового проекта для строительства объекта «Многоквартирный жилой дом в г.Нарьян-Мар Ненецкого автономного округа»</t>
  </si>
  <si>
    <t>Реконструкция ул. Хатанзейского в г. Нарьян-Маре Ненецкий автономный округ</t>
  </si>
  <si>
    <t>Баня в п. Новый г. Нарьян-Мара, разработка ПСД</t>
  </si>
  <si>
    <t xml:space="preserve">Строительство станции доочистки воды на ВНС-3 </t>
  </si>
  <si>
    <r>
      <t>Приобретение жилых помещений в целях создания специализированного жилищного фонда (включая обеспечение жилыми помещениями детей сирот и детей, оставшихся без попечения родител</t>
    </r>
    <r>
      <rPr>
        <sz val="10"/>
        <color indexed="12"/>
        <rFont val="Times New Roman"/>
        <family val="1"/>
      </rPr>
      <t>ей</t>
    </r>
    <r>
      <rPr>
        <sz val="10"/>
        <rFont val="Times New Roman"/>
        <family val="1"/>
      </rPr>
      <t>)</t>
    </r>
  </si>
  <si>
    <r>
      <t>Подготовка участка строительства, устройство наружных инженерных сетей и благоустройство для объекта строительства «Амбулатория в п. Красное Ненецкого автономного округа</t>
    </r>
    <r>
      <rPr>
        <sz val="10"/>
        <rFont val="Arial"/>
        <family val="2"/>
      </rPr>
      <t>»</t>
    </r>
  </si>
  <si>
    <t>Строительство ЛЭП п. Хорей-Вер - п. Харьягинский с разработкой ПСД</t>
  </si>
  <si>
    <t>Укрепление береговой линии территории застройки в районе ул.Авиаторов в г.Нарьян-Маре, с разработкой проектной документации</t>
  </si>
  <si>
    <t>Управление здравоохранения Ненецкого автономного округа</t>
  </si>
  <si>
    <r>
      <t xml:space="preserve">Привязка проектной документации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Баня в п. Варнек» для строительства объекта «Баня в д. Андег»</t>
    </r>
  </si>
  <si>
    <t>Реконструкция автомобильной дороги Морпорт - примыкание к федеральной дороге в г.Нарьян-Маре</t>
  </si>
  <si>
    <t xml:space="preserve">                                                     </t>
  </si>
  <si>
    <t xml:space="preserve">                                                   ________________</t>
  </si>
  <si>
    <t>(на 01.07.2013)</t>
  </si>
  <si>
    <t>за счёт средств 2012 года</t>
  </si>
  <si>
    <t>Привязка и строительство 36-кв жилого дома по ул. Нефтяников, район дома № 28   (за счёт средств 2012 года)</t>
  </si>
  <si>
    <t>Перенос инженерных сетей (водоснабжения) по ул. Пионерской в г. Нарьян-Маре</t>
  </si>
  <si>
    <t>План на год</t>
  </si>
  <si>
    <t>Исполнено</t>
  </si>
  <si>
    <t>Освоено*</t>
  </si>
  <si>
    <t>в том числе:</t>
  </si>
  <si>
    <t>Всего на год</t>
  </si>
  <si>
    <t>ФБ</t>
  </si>
  <si>
    <t>Бюджет субъекта РФ</t>
  </si>
  <si>
    <t>Бюджет МО</t>
  </si>
  <si>
    <t>Всего</t>
  </si>
  <si>
    <t>МО «Хоседа-Хардский сельсовет» Ненецкого автономного округа</t>
  </si>
  <si>
    <t>Привязка и строительство 12-и квартирного жилого дома (за счёт средств 2012 года)</t>
  </si>
  <si>
    <t>План    ОБ                      1 полугодие</t>
  </si>
  <si>
    <t>Газоснабжение района застройки по ул.Авиаторов в г. Нарьян-Маре  (за счёт средств 2012 года)</t>
  </si>
  <si>
    <t>Привязка ПСД объекта «Детский сад на 100 мест в с. Несь» для разработки ПСД объекта  «Детский сад на 100 мест в п. Хорей-Вер»  (за счёт средств 2012 года)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</si>
</sst>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.0"/>
    <numFmt numFmtId="173" formatCode="0000"/>
    <numFmt numFmtId="174" formatCode="[$-FC19]d\ mmmm\ yyyy\ &quot;г.&quot;"/>
    <numFmt numFmtId="175" formatCode="000000"/>
    <numFmt numFmtId="176" formatCode="#,##0.000"/>
    <numFmt numFmtId="177" formatCode="#,##0.0000"/>
    <numFmt numFmtId="178" formatCode="#,##0.00000"/>
    <numFmt numFmtId="179" formatCode="#,##0.000000"/>
    <numFmt numFmtId="180" formatCode="_-* #,##0.0_р_._-;\-* #,##0.0_р_._-;_-* &quot;-&quot;??_р_._-;_-@_-"/>
    <numFmt numFmtId="181" formatCode="00\.00\.00"/>
    <numFmt numFmtId="182" formatCode="0.0"/>
    <numFmt numFmtId="183" formatCode="_(* #,##0.0_);_(* \(#,##0.0\);_(* &quot;-&quot;??_);_(@_)"/>
    <numFmt numFmtId="184" formatCode="_-* #,##0.0_р_._-;\-* #,##0.0_р_._-;_-* &quot;-&quot;?_р_._-;_-@_-"/>
    <numFmt numFmtId="185" formatCode="_(* #,##0_);_(* \(#,##0\);_(* &quot;-&quot;??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sz val="12"/>
      <name val="Arial Cyr"/>
      <family val="0"/>
    </font>
    <font>
      <i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0" fillId="6" borderId="6" applyNumberFormat="0" applyFont="0" applyAlignment="0" applyProtection="0"/>
    <xf numFmtId="0" fontId="16" fillId="0" borderId="7" applyNumberFormat="0" applyFill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6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5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183" fontId="4" fillId="0" borderId="10" xfId="101" applyNumberFormat="1" applyFont="1" applyFill="1" applyBorder="1" applyAlignment="1">
      <alignment horizontal="left" vertical="center" wrapText="1"/>
    </xf>
    <xf numFmtId="49" fontId="4" fillId="0" borderId="10" xfId="93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101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vertical="center" wrapText="1"/>
    </xf>
    <xf numFmtId="49" fontId="4" fillId="0" borderId="10" xfId="93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101" applyNumberFormat="1" applyFont="1" applyFill="1" applyBorder="1" applyAlignment="1">
      <alignment horizontal="left" vertical="center" wrapText="1"/>
    </xf>
    <xf numFmtId="0" fontId="4" fillId="0" borderId="10" xfId="101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185" fontId="4" fillId="0" borderId="10" xfId="101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/>
    </xf>
    <xf numFmtId="1" fontId="25" fillId="0" borderId="10" xfId="0" applyNumberFormat="1" applyFont="1" applyFill="1" applyBorder="1" applyAlignment="1" applyProtection="1">
      <alignment horizontal="left" vertical="center" wrapText="1"/>
      <protection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92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80" fontId="4" fillId="0" borderId="10" xfId="103" applyNumberFormat="1" applyFont="1" applyFill="1" applyBorder="1" applyAlignment="1">
      <alignment horizontal="left" vertical="center" wrapText="1"/>
    </xf>
    <xf numFmtId="180" fontId="4" fillId="0" borderId="10" xfId="103" applyNumberFormat="1" applyFont="1" applyFill="1" applyBorder="1" applyAlignment="1">
      <alignment vertical="center" wrapText="1"/>
    </xf>
    <xf numFmtId="49" fontId="4" fillId="0" borderId="10" xfId="93" applyNumberFormat="1" applyFont="1" applyFill="1" applyBorder="1" applyAlignment="1" applyProtection="1">
      <alignment vertical="center" wrapText="1"/>
      <protection locked="0"/>
    </xf>
    <xf numFmtId="1" fontId="4" fillId="0" borderId="10" xfId="92" applyNumberFormat="1" applyFont="1" applyFill="1" applyBorder="1" applyAlignment="1" applyProtection="1">
      <alignment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 wrapText="1"/>
    </xf>
    <xf numFmtId="1" fontId="4" fillId="0" borderId="10" xfId="92" applyNumberFormat="1" applyFont="1" applyFill="1" applyBorder="1" applyAlignment="1" applyProtection="1">
      <alignment horizontal="left" vertical="center" wrapText="1"/>
      <protection/>
    </xf>
    <xf numFmtId="172" fontId="33" fillId="0" borderId="10" xfId="0" applyNumberFormat="1" applyFont="1" applyFill="1" applyBorder="1" applyAlignment="1">
      <alignment horizontal="right" vertical="center" wrapText="1"/>
    </xf>
    <xf numFmtId="172" fontId="32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172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77" fontId="5" fillId="2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4" fillId="0" borderId="10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172" fontId="30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72" fontId="27" fillId="0" borderId="0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right" vertical="center"/>
    </xf>
    <xf numFmtId="172" fontId="32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vertical="center"/>
    </xf>
    <xf numFmtId="0" fontId="3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2" fontId="30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172" fontId="5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172" fontId="32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 applyProtection="1">
      <alignment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0" xfId="0" applyNumberFormat="1" applyFont="1" applyFill="1" applyBorder="1" applyAlignment="1" applyProtection="1">
      <alignment vertical="center" wrapText="1"/>
      <protection locked="0"/>
    </xf>
    <xf numFmtId="0" fontId="37" fillId="0" borderId="0" xfId="0" applyFont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9" fillId="0" borderId="10" xfId="0" applyFont="1" applyFill="1" applyBorder="1" applyAlignment="1">
      <alignment horizontal="righ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right" vertical="center" wrapText="1"/>
    </xf>
    <xf numFmtId="172" fontId="39" fillId="0" borderId="10" xfId="0" applyNumberFormat="1" applyFont="1" applyFill="1" applyBorder="1" applyAlignment="1">
      <alignment vertical="center"/>
    </xf>
    <xf numFmtId="172" fontId="39" fillId="0" borderId="0" xfId="0" applyNumberFormat="1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172" fontId="39" fillId="0" borderId="0" xfId="0" applyNumberFormat="1" applyFont="1" applyFill="1" applyAlignment="1">
      <alignment vertical="center"/>
    </xf>
    <xf numFmtId="172" fontId="40" fillId="0" borderId="10" xfId="0" applyNumberFormat="1" applyFont="1" applyFill="1" applyBorder="1" applyAlignment="1">
      <alignment vertical="center"/>
    </xf>
  </cellXfs>
  <cellStyles count="91">
    <cellStyle name="Normal" xfId="0"/>
    <cellStyle name="20% - Акцент1" xfId="15"/>
    <cellStyle name="20% — Акцент1" xfId="16"/>
    <cellStyle name="20% - Акцент1_накопитель" xfId="17"/>
    <cellStyle name="20% - Акцент2" xfId="18"/>
    <cellStyle name="20% — Акцент2" xfId="19"/>
    <cellStyle name="20% - Акцент2_накопитель" xfId="20"/>
    <cellStyle name="20% - Акцент3" xfId="21"/>
    <cellStyle name="20% — Акцент3" xfId="22"/>
    <cellStyle name="20% - Акцент3_накопитель" xfId="23"/>
    <cellStyle name="20% - Акцент4" xfId="24"/>
    <cellStyle name="20% — Акцент4" xfId="25"/>
    <cellStyle name="20% - Акцент4_накопитель" xfId="26"/>
    <cellStyle name="20% - Акцент5" xfId="27"/>
    <cellStyle name="20% — Акцент5" xfId="28"/>
    <cellStyle name="20% - Акцент5_накопитель" xfId="29"/>
    <cellStyle name="20% - Акцент6" xfId="30"/>
    <cellStyle name="20% — Акцент6" xfId="31"/>
    <cellStyle name="20% - Акцент6_накопитель" xfId="32"/>
    <cellStyle name="40% - Акцент1" xfId="33"/>
    <cellStyle name="40% — Акцент1" xfId="34"/>
    <cellStyle name="40% - Акцент1_накопитель" xfId="35"/>
    <cellStyle name="40% - Акцент2" xfId="36"/>
    <cellStyle name="40% — Акцент2" xfId="37"/>
    <cellStyle name="40% - Акцент2_накопитель" xfId="38"/>
    <cellStyle name="40% - Акцент3" xfId="39"/>
    <cellStyle name="40% — Акцент3" xfId="40"/>
    <cellStyle name="40% - Акцент3_накопитель" xfId="41"/>
    <cellStyle name="40% - Акцент4" xfId="42"/>
    <cellStyle name="40% — Акцент4" xfId="43"/>
    <cellStyle name="40% - Акцент4_накопитель" xfId="44"/>
    <cellStyle name="40% - Акцент5" xfId="45"/>
    <cellStyle name="40% — Акцент5" xfId="46"/>
    <cellStyle name="40% - Акцент5_накопитель" xfId="47"/>
    <cellStyle name="40% - Акцент6" xfId="48"/>
    <cellStyle name="40% — Акцент6" xfId="49"/>
    <cellStyle name="40% - Акцент6_накопитель" xfId="50"/>
    <cellStyle name="60% - Акцент1" xfId="51"/>
    <cellStyle name="60% — Акцент1" xfId="52"/>
    <cellStyle name="60% - Акцент1_накопитель" xfId="53"/>
    <cellStyle name="60% - Акцент2" xfId="54"/>
    <cellStyle name="60% — Акцент2" xfId="55"/>
    <cellStyle name="60% - Акцент2_накопитель" xfId="56"/>
    <cellStyle name="60% - Акцент3" xfId="57"/>
    <cellStyle name="60% — Акцент3" xfId="58"/>
    <cellStyle name="60% - Акцент3_накопитель" xfId="59"/>
    <cellStyle name="60% - Акцент4" xfId="60"/>
    <cellStyle name="60% — Акцент4" xfId="61"/>
    <cellStyle name="60% - Акцент4_накопитель" xfId="62"/>
    <cellStyle name="60% - Акцент5" xfId="63"/>
    <cellStyle name="60% — Акцент5" xfId="64"/>
    <cellStyle name="60% - Акцент5_накопитель" xfId="65"/>
    <cellStyle name="60% - Акцент6" xfId="66"/>
    <cellStyle name="60% — Акцент6" xfId="67"/>
    <cellStyle name="60% - Акцент6_накопитель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аметка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Обычный_накопитель" xfId="92"/>
    <cellStyle name="Обычный_Приложение № 3- расходы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_накопитель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3"/>
  <sheetViews>
    <sheetView tabSelected="1" zoomScaleSheetLayoutView="115" workbookViewId="0" topLeftCell="A1">
      <pane ySplit="8" topLeftCell="BM9" activePane="bottomLeft" state="frozen"/>
      <selection pane="topLeft" activeCell="A1" sqref="A1"/>
      <selection pane="bottomLeft" activeCell="A8" sqref="A8"/>
    </sheetView>
  </sheetViews>
  <sheetFormatPr defaultColWidth="9.125" defaultRowHeight="12.75"/>
  <cols>
    <col min="1" max="1" width="64.375" style="77" customWidth="1"/>
    <col min="2" max="2" width="10.625" style="110" customWidth="1"/>
    <col min="3" max="3" width="6.625" style="110" customWidth="1"/>
    <col min="4" max="4" width="10.75390625" style="77" customWidth="1"/>
    <col min="5" max="5" width="9.125" style="77" customWidth="1"/>
    <col min="6" max="6" width="12.75390625" style="111" customWidth="1"/>
    <col min="7" max="7" width="10.875" style="111" customWidth="1"/>
    <col min="8" max="8" width="12.625" style="111" customWidth="1"/>
    <col min="9" max="9" width="10.625" style="77" customWidth="1"/>
    <col min="10" max="10" width="7.125" style="77" customWidth="1"/>
    <col min="11" max="11" width="13.125" style="77" customWidth="1"/>
    <col min="12" max="12" width="9.125" style="77" customWidth="1"/>
    <col min="13" max="13" width="10.75390625" style="77" customWidth="1"/>
    <col min="14" max="14" width="7.00390625" style="77" customWidth="1"/>
    <col min="15" max="15" width="11.625" style="77" customWidth="1"/>
    <col min="16" max="16" width="10.125" style="77" customWidth="1"/>
    <col min="17" max="16384" width="9.125" style="77" customWidth="1"/>
  </cols>
  <sheetData>
    <row r="1" spans="1:8" ht="12.75">
      <c r="A1" s="81"/>
      <c r="B1" s="81"/>
      <c r="C1" s="81"/>
      <c r="D1" s="82"/>
      <c r="E1" s="82"/>
      <c r="F1" s="83"/>
      <c r="G1" s="83"/>
      <c r="H1" s="83"/>
    </row>
    <row r="2" spans="1:16" ht="46.5" customHeight="1">
      <c r="A2" s="84" t="s">
        <v>177</v>
      </c>
      <c r="B2" s="84"/>
      <c r="C2" s="84"/>
      <c r="D2" s="84"/>
      <c r="E2" s="84"/>
      <c r="F2" s="84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ht="20.25" customHeight="1">
      <c r="A3" s="84" t="s">
        <v>318</v>
      </c>
      <c r="B3" s="84"/>
      <c r="C3" s="84"/>
      <c r="D3" s="84"/>
      <c r="E3" s="84"/>
      <c r="F3" s="84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8" ht="6.75" customHeight="1">
      <c r="A4" s="85"/>
      <c r="B4" s="86"/>
      <c r="C4" s="86"/>
      <c r="D4" s="87"/>
      <c r="E4" s="87"/>
      <c r="F4" s="88"/>
      <c r="G4" s="88"/>
      <c r="H4" s="88"/>
    </row>
    <row r="5" spans="1:16" s="92" customFormat="1" ht="15.75" customHeight="1">
      <c r="A5" s="56" t="s">
        <v>105</v>
      </c>
      <c r="B5" s="57" t="s">
        <v>106</v>
      </c>
      <c r="C5" s="57" t="s">
        <v>107</v>
      </c>
      <c r="D5" s="58"/>
      <c r="E5" s="59"/>
      <c r="F5" s="59" t="s">
        <v>322</v>
      </c>
      <c r="G5" s="60"/>
      <c r="H5" s="73" t="s">
        <v>333</v>
      </c>
      <c r="I5" s="58"/>
      <c r="J5" s="59"/>
      <c r="K5" s="61" t="s">
        <v>323</v>
      </c>
      <c r="L5" s="62"/>
      <c r="M5" s="89" t="s">
        <v>324</v>
      </c>
      <c r="N5" s="90"/>
      <c r="O5" s="90"/>
      <c r="P5" s="91"/>
    </row>
    <row r="6" spans="1:16" s="92" customFormat="1" ht="12.75">
      <c r="A6" s="93"/>
      <c r="B6" s="93"/>
      <c r="C6" s="93"/>
      <c r="D6" s="63"/>
      <c r="E6" s="64" t="s">
        <v>325</v>
      </c>
      <c r="F6" s="65"/>
      <c r="G6" s="65"/>
      <c r="H6" s="74"/>
      <c r="I6" s="63"/>
      <c r="J6" s="66" t="s">
        <v>325</v>
      </c>
      <c r="K6" s="65"/>
      <c r="L6" s="65"/>
      <c r="M6" s="94"/>
      <c r="N6" s="89" t="s">
        <v>325</v>
      </c>
      <c r="O6" s="95"/>
      <c r="P6" s="96"/>
    </row>
    <row r="7" spans="1:17" s="92" customFormat="1" ht="25.5">
      <c r="A7" s="93"/>
      <c r="B7" s="93"/>
      <c r="C7" s="93"/>
      <c r="D7" s="67" t="s">
        <v>326</v>
      </c>
      <c r="E7" s="67" t="s">
        <v>327</v>
      </c>
      <c r="F7" s="68" t="s">
        <v>328</v>
      </c>
      <c r="G7" s="69" t="s">
        <v>329</v>
      </c>
      <c r="H7" s="75"/>
      <c r="I7" s="67" t="s">
        <v>330</v>
      </c>
      <c r="J7" s="67" t="s">
        <v>327</v>
      </c>
      <c r="K7" s="70" t="s">
        <v>328</v>
      </c>
      <c r="L7" s="69" t="s">
        <v>329</v>
      </c>
      <c r="M7" s="71" t="s">
        <v>87</v>
      </c>
      <c r="N7" s="71" t="s">
        <v>327</v>
      </c>
      <c r="O7" s="72" t="s">
        <v>328</v>
      </c>
      <c r="P7" s="97" t="s">
        <v>329</v>
      </c>
      <c r="Q7" s="98"/>
    </row>
    <row r="8" spans="1:16" ht="12.75">
      <c r="A8" s="42" t="s">
        <v>87</v>
      </c>
      <c r="B8" s="9"/>
      <c r="C8" s="7"/>
      <c r="D8" s="42">
        <f>E8+F8+G8</f>
        <v>3946238.599999999</v>
      </c>
      <c r="E8" s="42">
        <f>E10+E14+E17+E193+E246+E263+E286+E328+E347+E352+E359+E363+E376+E381+E387+E391</f>
        <v>34952.1</v>
      </c>
      <c r="F8" s="42">
        <f>F10+F14+F17+F193+F246+F263+F286+F328+F347+F352+F359+F363+F376+F381+F387+F391</f>
        <v>3874579.6999999993</v>
      </c>
      <c r="G8" s="42">
        <f>G10+G14+G17+G193+G246+G263+G286+G328+G347+G352+G359+G363+G376+G381+G387+G391</f>
        <v>36706.8</v>
      </c>
      <c r="H8" s="42">
        <f>H10+H14+H17+H193+H246+H263+H286+H328+H347+H352+H359+H363+H376+H381+H387+H391</f>
        <v>474208.5</v>
      </c>
      <c r="I8" s="78">
        <f>J8+K8+L8</f>
        <v>265459.95999999996</v>
      </c>
      <c r="J8" s="42">
        <f>J10+J14+J17+J193+J246+J263+J286+J328+J347+J352+J359+J363+J376+J381+J387+J391</f>
        <v>0</v>
      </c>
      <c r="K8" s="42">
        <f>K10+K14+K17+K193+K246+K263+K286+K328+K347+K352+K359+K363+K376+K381+K387+K391</f>
        <v>263633.36</v>
      </c>
      <c r="L8" s="42">
        <f>L10+L14+L17+L193+L246+L263+L286+L328+L347+L352+L359+L363+L376+L381+L387+L391</f>
        <v>1826.6</v>
      </c>
      <c r="M8" s="78">
        <f>N8+O8+P8</f>
        <v>443458.9999999999</v>
      </c>
      <c r="N8" s="42">
        <f>N10+N14+N17+N193+N246+N263+N286+N328+N347+N352+N359+N363+N376+N381+N387+N391</f>
        <v>0</v>
      </c>
      <c r="O8" s="42">
        <f>O10+O14+O17+O193+O246+O263+O286+O328+O347+O352+O359+O363+O376+O381+O387+O391</f>
        <v>436787.4999999999</v>
      </c>
      <c r="P8" s="42">
        <f>P10+P14+P17+P193+P246+P263+P286+P328+P347+P352+P359+P363+P376+P381+P387+P391</f>
        <v>6671.5</v>
      </c>
    </row>
    <row r="9" spans="1:16" s="130" customFormat="1" ht="12">
      <c r="A9" s="123" t="s">
        <v>6</v>
      </c>
      <c r="B9" s="124"/>
      <c r="C9" s="129"/>
      <c r="D9" s="126"/>
      <c r="E9" s="126"/>
      <c r="F9" s="126"/>
      <c r="G9" s="126"/>
      <c r="H9" s="126"/>
      <c r="I9" s="127"/>
      <c r="J9" s="126"/>
      <c r="K9" s="126"/>
      <c r="L9" s="126"/>
      <c r="M9" s="127">
        <f>N9+O9+P9</f>
        <v>145009.5</v>
      </c>
      <c r="N9" s="126"/>
      <c r="O9" s="126">
        <f>O18+O194+O247+O264+O287</f>
        <v>140713.6</v>
      </c>
      <c r="P9" s="126">
        <f>P18+P194+P247+P264+P287</f>
        <v>4295.900000000001</v>
      </c>
    </row>
    <row r="10" spans="1:16" ht="38.25">
      <c r="A10" s="10" t="s">
        <v>277</v>
      </c>
      <c r="B10" s="9" t="s">
        <v>278</v>
      </c>
      <c r="C10" s="7"/>
      <c r="D10" s="42">
        <f>D11</f>
        <v>21408.3</v>
      </c>
      <c r="E10" s="42">
        <f>E11</f>
        <v>21408.3</v>
      </c>
      <c r="F10" s="42">
        <f>F11</f>
        <v>0</v>
      </c>
      <c r="G10" s="42">
        <f>G11</f>
        <v>0</v>
      </c>
      <c r="H10" s="42">
        <f>H11</f>
        <v>0</v>
      </c>
      <c r="I10" s="78">
        <f>J10+K10+L10</f>
        <v>0</v>
      </c>
      <c r="J10" s="42">
        <f>J11</f>
        <v>0</v>
      </c>
      <c r="K10" s="42">
        <f>K11</f>
        <v>0</v>
      </c>
      <c r="L10" s="42">
        <f>L11</f>
        <v>0</v>
      </c>
      <c r="M10" s="78">
        <f>N10+O10+P10</f>
        <v>0</v>
      </c>
      <c r="N10" s="42">
        <f>N11</f>
        <v>0</v>
      </c>
      <c r="O10" s="42">
        <f>O11</f>
        <v>0</v>
      </c>
      <c r="P10" s="42">
        <f>P11</f>
        <v>0</v>
      </c>
    </row>
    <row r="11" spans="1:16" ht="25.5">
      <c r="A11" s="10" t="s">
        <v>111</v>
      </c>
      <c r="B11" s="9"/>
      <c r="C11" s="2" t="s">
        <v>112</v>
      </c>
      <c r="D11" s="42">
        <f>D12</f>
        <v>21408.3</v>
      </c>
      <c r="E11" s="42">
        <f>E12</f>
        <v>21408.3</v>
      </c>
      <c r="F11" s="42">
        <f>F12</f>
        <v>0</v>
      </c>
      <c r="G11" s="42">
        <f>G12</f>
        <v>0</v>
      </c>
      <c r="H11" s="42">
        <f>H12</f>
        <v>0</v>
      </c>
      <c r="I11" s="78">
        <f>J11+K11+L11</f>
        <v>0</v>
      </c>
      <c r="J11" s="42">
        <f>J12</f>
        <v>0</v>
      </c>
      <c r="K11" s="42">
        <f>K12</f>
        <v>0</v>
      </c>
      <c r="L11" s="42">
        <f>L12</f>
        <v>0</v>
      </c>
      <c r="M11" s="78">
        <f>N11+O11+P11</f>
        <v>0</v>
      </c>
      <c r="N11" s="42">
        <f>N12</f>
        <v>0</v>
      </c>
      <c r="O11" s="42">
        <f>O12</f>
        <v>0</v>
      </c>
      <c r="P11" s="42">
        <f>P12</f>
        <v>0</v>
      </c>
    </row>
    <row r="12" spans="1:16" ht="12.75">
      <c r="A12" s="99" t="s">
        <v>138</v>
      </c>
      <c r="B12" s="9"/>
      <c r="C12" s="7"/>
      <c r="D12" s="42">
        <f>D13</f>
        <v>21408.3</v>
      </c>
      <c r="E12" s="42">
        <f>E13</f>
        <v>21408.3</v>
      </c>
      <c r="F12" s="42">
        <f>F13</f>
        <v>0</v>
      </c>
      <c r="G12" s="42">
        <f>G13</f>
        <v>0</v>
      </c>
      <c r="H12" s="42">
        <f>H13</f>
        <v>0</v>
      </c>
      <c r="I12" s="78">
        <f>J12+K12+L12</f>
        <v>0</v>
      </c>
      <c r="J12" s="42">
        <f>J13</f>
        <v>0</v>
      </c>
      <c r="K12" s="42">
        <f>K13</f>
        <v>0</v>
      </c>
      <c r="L12" s="42">
        <f>L13</f>
        <v>0</v>
      </c>
      <c r="M12" s="78">
        <f>N12+O12+P12</f>
        <v>0</v>
      </c>
      <c r="N12" s="42">
        <f>N13</f>
        <v>0</v>
      </c>
      <c r="O12" s="42">
        <f>O13</f>
        <v>0</v>
      </c>
      <c r="P12" s="42">
        <f>P13</f>
        <v>0</v>
      </c>
    </row>
    <row r="13" spans="1:16" ht="25.5">
      <c r="A13" s="25" t="s">
        <v>279</v>
      </c>
      <c r="B13" s="6"/>
      <c r="C13" s="7"/>
      <c r="D13" s="43">
        <f>E13+F13+G13</f>
        <v>21408.3</v>
      </c>
      <c r="E13" s="43">
        <v>21408.3</v>
      </c>
      <c r="F13" s="43">
        <v>0</v>
      </c>
      <c r="G13" s="43"/>
      <c r="H13" s="43">
        <v>0</v>
      </c>
      <c r="I13" s="76">
        <f>J13+K13+L13</f>
        <v>0</v>
      </c>
      <c r="J13" s="43"/>
      <c r="K13" s="43">
        <v>0</v>
      </c>
      <c r="L13" s="43"/>
      <c r="M13" s="76">
        <f>N13+O13+P13</f>
        <v>0</v>
      </c>
      <c r="N13" s="43"/>
      <c r="O13" s="43">
        <v>0</v>
      </c>
      <c r="P13" s="43"/>
    </row>
    <row r="14" spans="1:16" s="92" customFormat="1" ht="46.5" customHeight="1">
      <c r="A14" s="10" t="s">
        <v>281</v>
      </c>
      <c r="B14" s="9" t="s">
        <v>282</v>
      </c>
      <c r="C14" s="2"/>
      <c r="D14" s="42">
        <f>D15</f>
        <v>101236.8</v>
      </c>
      <c r="E14" s="42">
        <f>E15</f>
        <v>0</v>
      </c>
      <c r="F14" s="42">
        <f>F15</f>
        <v>101236.8</v>
      </c>
      <c r="G14" s="42">
        <f>G15</f>
        <v>0</v>
      </c>
      <c r="H14" s="42">
        <f>H15</f>
        <v>0</v>
      </c>
      <c r="I14" s="78">
        <f>J14+K14+L14</f>
        <v>0</v>
      </c>
      <c r="J14" s="42">
        <f>J15</f>
        <v>0</v>
      </c>
      <c r="K14" s="42">
        <f>K15</f>
        <v>0</v>
      </c>
      <c r="L14" s="42">
        <f>L15</f>
        <v>0</v>
      </c>
      <c r="M14" s="78">
        <f>N14+O14+P14</f>
        <v>0</v>
      </c>
      <c r="N14" s="42">
        <f>N15</f>
        <v>0</v>
      </c>
      <c r="O14" s="42">
        <f>O15</f>
        <v>0</v>
      </c>
      <c r="P14" s="42">
        <f>P15</f>
        <v>0</v>
      </c>
    </row>
    <row r="15" spans="1:16" s="92" customFormat="1" ht="25.5">
      <c r="A15" s="10" t="s">
        <v>180</v>
      </c>
      <c r="B15" s="9"/>
      <c r="C15" s="2" t="s">
        <v>181</v>
      </c>
      <c r="D15" s="42">
        <f>D16</f>
        <v>101236.8</v>
      </c>
      <c r="E15" s="42">
        <f>E16</f>
        <v>0</v>
      </c>
      <c r="F15" s="42">
        <f>F16</f>
        <v>101236.8</v>
      </c>
      <c r="G15" s="42">
        <f>G16</f>
        <v>0</v>
      </c>
      <c r="H15" s="42">
        <f>H16</f>
        <v>0</v>
      </c>
      <c r="I15" s="78">
        <f>J15+K15+L15</f>
        <v>0</v>
      </c>
      <c r="J15" s="42">
        <f>J16</f>
        <v>0</v>
      </c>
      <c r="K15" s="42">
        <f>K16</f>
        <v>0</v>
      </c>
      <c r="L15" s="42">
        <f>L16</f>
        <v>0</v>
      </c>
      <c r="M15" s="78">
        <f>N15+O15+P15</f>
        <v>0</v>
      </c>
      <c r="N15" s="42">
        <f>N16</f>
        <v>0</v>
      </c>
      <c r="O15" s="42">
        <f>O16</f>
        <v>0</v>
      </c>
      <c r="P15" s="42">
        <f>P16</f>
        <v>0</v>
      </c>
    </row>
    <row r="16" spans="1:16" ht="69" customHeight="1">
      <c r="A16" s="25" t="s">
        <v>285</v>
      </c>
      <c r="B16" s="6"/>
      <c r="C16" s="7"/>
      <c r="D16" s="43">
        <f>E16+F16+G16</f>
        <v>101236.8</v>
      </c>
      <c r="E16" s="43"/>
      <c r="F16" s="43">
        <v>101236.8</v>
      </c>
      <c r="G16" s="43"/>
      <c r="H16" s="43">
        <v>0</v>
      </c>
      <c r="I16" s="76">
        <f>J16+K16+L16</f>
        <v>0</v>
      </c>
      <c r="J16" s="43"/>
      <c r="K16" s="43">
        <v>0</v>
      </c>
      <c r="L16" s="43"/>
      <c r="M16" s="76">
        <f>N16+O16+P16</f>
        <v>0</v>
      </c>
      <c r="N16" s="43"/>
      <c r="O16" s="43">
        <v>0</v>
      </c>
      <c r="P16" s="43"/>
    </row>
    <row r="17" spans="1:16" ht="25.5">
      <c r="A17" s="10" t="s">
        <v>160</v>
      </c>
      <c r="B17" s="9" t="s">
        <v>108</v>
      </c>
      <c r="C17" s="2"/>
      <c r="D17" s="42">
        <f>D19</f>
        <v>2038147.9</v>
      </c>
      <c r="E17" s="42">
        <f>E19</f>
        <v>0</v>
      </c>
      <c r="F17" s="42">
        <f>F19</f>
        <v>2024590.9000000001</v>
      </c>
      <c r="G17" s="42">
        <f>G19</f>
        <v>13557</v>
      </c>
      <c r="H17" s="42">
        <f>H19</f>
        <v>218549.5</v>
      </c>
      <c r="I17" s="78">
        <f>J17+K17+L17</f>
        <v>137497.8</v>
      </c>
      <c r="J17" s="42">
        <f>J19</f>
        <v>0</v>
      </c>
      <c r="K17" s="42">
        <f>K19</f>
        <v>135739.8</v>
      </c>
      <c r="L17" s="42">
        <f>L19</f>
        <v>1757.9999999999998</v>
      </c>
      <c r="M17" s="78">
        <f>N17+O17+P17</f>
        <v>249807.49999999997</v>
      </c>
      <c r="N17" s="42">
        <f>N19</f>
        <v>0</v>
      </c>
      <c r="O17" s="42">
        <f>O19</f>
        <v>244803.69999999998</v>
      </c>
      <c r="P17" s="42">
        <f>P19</f>
        <v>5003.8</v>
      </c>
    </row>
    <row r="18" spans="1:16" s="130" customFormat="1" ht="12">
      <c r="A18" s="123" t="s">
        <v>6</v>
      </c>
      <c r="B18" s="124"/>
      <c r="C18" s="129"/>
      <c r="D18" s="126"/>
      <c r="E18" s="126"/>
      <c r="F18" s="126"/>
      <c r="G18" s="126"/>
      <c r="H18" s="126"/>
      <c r="I18" s="131"/>
      <c r="J18" s="126"/>
      <c r="K18" s="126"/>
      <c r="L18" s="126"/>
      <c r="M18" s="127">
        <f>N18+O18+P18</f>
        <v>79320.2</v>
      </c>
      <c r="N18" s="126"/>
      <c r="O18" s="126">
        <f>O21+O172</f>
        <v>76623.4</v>
      </c>
      <c r="P18" s="126">
        <f>P21+P172</f>
        <v>2696.8</v>
      </c>
    </row>
    <row r="19" spans="1:16" ht="25.5">
      <c r="A19" s="10" t="s">
        <v>111</v>
      </c>
      <c r="B19" s="9"/>
      <c r="C19" s="2" t="s">
        <v>112</v>
      </c>
      <c r="D19" s="42">
        <f>D20+D155+D171</f>
        <v>2038147.9</v>
      </c>
      <c r="E19" s="42">
        <f>E20+E155+E171</f>
        <v>0</v>
      </c>
      <c r="F19" s="42">
        <f>F20+F155+F171</f>
        <v>2024590.9000000001</v>
      </c>
      <c r="G19" s="42">
        <f>G20+G155+G171</f>
        <v>13557</v>
      </c>
      <c r="H19" s="42">
        <f>H20+H155+H171</f>
        <v>218549.5</v>
      </c>
      <c r="I19" s="78">
        <f>J19+K19+L19</f>
        <v>137497.8</v>
      </c>
      <c r="J19" s="42">
        <f>J20+J155+J171</f>
        <v>0</v>
      </c>
      <c r="K19" s="42">
        <f>K20+K155+K171</f>
        <v>135739.8</v>
      </c>
      <c r="L19" s="42">
        <f>L20+L155+L171</f>
        <v>1757.9999999999998</v>
      </c>
      <c r="M19" s="78">
        <f>N19+O19+P19</f>
        <v>249807.49999999997</v>
      </c>
      <c r="N19" s="42">
        <f>N20+N155+N171</f>
        <v>0</v>
      </c>
      <c r="O19" s="42">
        <f>O20+O155+O171</f>
        <v>244803.69999999998</v>
      </c>
      <c r="P19" s="42">
        <f>P20+P155+P171</f>
        <v>5003.8</v>
      </c>
    </row>
    <row r="20" spans="1:16" s="101" customFormat="1" ht="42" customHeight="1">
      <c r="A20" s="100" t="s">
        <v>183</v>
      </c>
      <c r="B20" s="9" t="s">
        <v>109</v>
      </c>
      <c r="C20" s="2"/>
      <c r="D20" s="42">
        <f>D22+D107</f>
        <v>1158286.3</v>
      </c>
      <c r="E20" s="42">
        <f>E22+E107</f>
        <v>0</v>
      </c>
      <c r="F20" s="42">
        <f>F22+F107</f>
        <v>1145843.5000000002</v>
      </c>
      <c r="G20" s="42">
        <f>G22+G107</f>
        <v>12442.8</v>
      </c>
      <c r="H20" s="42">
        <f>H22+H107</f>
        <v>99422.3</v>
      </c>
      <c r="I20" s="78">
        <f>J20+K20+L20</f>
        <v>66355.3</v>
      </c>
      <c r="J20" s="42">
        <f>J22+J107</f>
        <v>0</v>
      </c>
      <c r="K20" s="42">
        <f>K22+K107</f>
        <v>64653.9</v>
      </c>
      <c r="L20" s="42">
        <f>L22+L107</f>
        <v>1701.3999999999999</v>
      </c>
      <c r="M20" s="78">
        <f>N20+O20+P20</f>
        <v>169748.59999999998</v>
      </c>
      <c r="N20" s="42">
        <f>N22+N107</f>
        <v>0</v>
      </c>
      <c r="O20" s="42">
        <f>O22+O107</f>
        <v>165071.8</v>
      </c>
      <c r="P20" s="42">
        <f>P22+P107</f>
        <v>4676.8</v>
      </c>
    </row>
    <row r="21" spans="1:16" s="130" customFormat="1" ht="12">
      <c r="A21" s="123" t="s">
        <v>6</v>
      </c>
      <c r="B21" s="124"/>
      <c r="C21" s="129"/>
      <c r="D21" s="126"/>
      <c r="E21" s="126"/>
      <c r="F21" s="126"/>
      <c r="G21" s="126"/>
      <c r="H21" s="126"/>
      <c r="I21" s="127"/>
      <c r="J21" s="126"/>
      <c r="K21" s="126"/>
      <c r="L21" s="126"/>
      <c r="M21" s="127">
        <f>N21+O21+P21</f>
        <v>69976.4</v>
      </c>
      <c r="N21" s="126"/>
      <c r="O21" s="126">
        <f>O24+O30</f>
        <v>67877</v>
      </c>
      <c r="P21" s="126">
        <f>P24+P30</f>
        <v>2099.4</v>
      </c>
    </row>
    <row r="22" spans="1:16" s="101" customFormat="1" ht="25.5">
      <c r="A22" s="10" t="s">
        <v>111</v>
      </c>
      <c r="B22" s="9"/>
      <c r="C22" s="7"/>
      <c r="D22" s="42">
        <f>D23+D29+D99</f>
        <v>978015.3</v>
      </c>
      <c r="E22" s="42">
        <f>E23+E29+E99</f>
        <v>0</v>
      </c>
      <c r="F22" s="42">
        <f>F23+F29+F99</f>
        <v>965572.5000000001</v>
      </c>
      <c r="G22" s="42">
        <f>G23+G29+G99</f>
        <v>12442.8</v>
      </c>
      <c r="H22" s="42">
        <f>H23+H29+H99</f>
        <v>96292.7</v>
      </c>
      <c r="I22" s="78">
        <f>J22+K22+L22</f>
        <v>66355.3</v>
      </c>
      <c r="J22" s="42">
        <f>J23+J29+J99</f>
        <v>0</v>
      </c>
      <c r="K22" s="42">
        <f>K23+K29+K99</f>
        <v>64653.9</v>
      </c>
      <c r="L22" s="42">
        <f>L23+L29+L99</f>
        <v>1701.3999999999999</v>
      </c>
      <c r="M22" s="78">
        <f>N22+O22+P22</f>
        <v>169748.59999999998</v>
      </c>
      <c r="N22" s="42">
        <f>N23+N29+N99</f>
        <v>0</v>
      </c>
      <c r="O22" s="42">
        <f>O23+O29+O99</f>
        <v>165071.8</v>
      </c>
      <c r="P22" s="42">
        <f>P23+P29+P99</f>
        <v>4676.8</v>
      </c>
    </row>
    <row r="23" spans="1:16" s="101" customFormat="1" ht="12.75">
      <c r="A23" s="99" t="s">
        <v>139</v>
      </c>
      <c r="B23" s="9"/>
      <c r="C23" s="34"/>
      <c r="D23" s="42">
        <f>SUM(D25:D27)</f>
        <v>557984.1000000001</v>
      </c>
      <c r="E23" s="42">
        <f>SUM(E25:E27)</f>
        <v>0</v>
      </c>
      <c r="F23" s="42">
        <f>SUM(F25:F27)</f>
        <v>557984.1000000001</v>
      </c>
      <c r="G23" s="42">
        <f>SUM(G25:G27)</f>
        <v>0</v>
      </c>
      <c r="H23" s="42">
        <f>SUM(H25:H27)</f>
        <v>14592.7</v>
      </c>
      <c r="I23" s="78">
        <f>J23+K23+L23</f>
        <v>7431.299999999999</v>
      </c>
      <c r="J23" s="42">
        <f>SUM(J25:J27)</f>
        <v>0</v>
      </c>
      <c r="K23" s="42">
        <f>SUM(K25:K27)</f>
        <v>7208.4</v>
      </c>
      <c r="L23" s="42">
        <f>SUM(L25:L27)</f>
        <v>222.9</v>
      </c>
      <c r="M23" s="78">
        <f>N23+O23+P23</f>
        <v>67930.79999999999</v>
      </c>
      <c r="N23" s="42">
        <f>SUM(N25:N27)</f>
        <v>0</v>
      </c>
      <c r="O23" s="42">
        <f>SUM(O25:O28)</f>
        <v>65892.9</v>
      </c>
      <c r="P23" s="42">
        <f>SUM(P25:P28)</f>
        <v>2037.9</v>
      </c>
    </row>
    <row r="24" spans="1:16" s="130" customFormat="1" ht="12">
      <c r="A24" s="123" t="s">
        <v>6</v>
      </c>
      <c r="B24" s="124"/>
      <c r="C24" s="129"/>
      <c r="D24" s="126"/>
      <c r="E24" s="126"/>
      <c r="F24" s="126"/>
      <c r="G24" s="126"/>
      <c r="H24" s="126"/>
      <c r="I24" s="127"/>
      <c r="J24" s="126"/>
      <c r="K24" s="126"/>
      <c r="L24" s="126"/>
      <c r="M24" s="127">
        <f>N24+O24+P24</f>
        <v>60499.5</v>
      </c>
      <c r="N24" s="127"/>
      <c r="O24" s="127">
        <f>O26+O28</f>
        <v>58684.5</v>
      </c>
      <c r="P24" s="127">
        <f>P26+P28</f>
        <v>1815</v>
      </c>
    </row>
    <row r="25" spans="1:16" s="101" customFormat="1" ht="25.5">
      <c r="A25" s="3" t="s">
        <v>156</v>
      </c>
      <c r="B25" s="9"/>
      <c r="C25" s="11"/>
      <c r="D25" s="43">
        <f>E25+F25+G25</f>
        <v>217703.2</v>
      </c>
      <c r="E25" s="43"/>
      <c r="F25" s="43">
        <v>217703.2</v>
      </c>
      <c r="G25" s="43"/>
      <c r="H25" s="43">
        <v>7208.4</v>
      </c>
      <c r="I25" s="76">
        <f>J25+K25+L25</f>
        <v>7431.299999999999</v>
      </c>
      <c r="J25" s="43"/>
      <c r="K25" s="43">
        <v>7208.4</v>
      </c>
      <c r="L25" s="43">
        <v>222.9</v>
      </c>
      <c r="M25" s="76">
        <f>N25+O25+P25</f>
        <v>7431.299999999999</v>
      </c>
      <c r="N25" s="43"/>
      <c r="O25" s="43">
        <v>7208.4</v>
      </c>
      <c r="P25" s="43">
        <v>222.9</v>
      </c>
    </row>
    <row r="26" spans="1:16" s="102" customFormat="1" ht="12.75">
      <c r="A26" s="54" t="s">
        <v>319</v>
      </c>
      <c r="B26" s="51"/>
      <c r="C26" s="52"/>
      <c r="D26" s="53"/>
      <c r="E26" s="53"/>
      <c r="F26" s="53"/>
      <c r="G26" s="53"/>
      <c r="H26" s="53"/>
      <c r="I26" s="76"/>
      <c r="J26" s="53"/>
      <c r="K26" s="53"/>
      <c r="L26" s="53"/>
      <c r="M26" s="80">
        <f>N26+O26+P26</f>
        <v>4867.1</v>
      </c>
      <c r="N26" s="53"/>
      <c r="O26" s="53">
        <v>4721.1</v>
      </c>
      <c r="P26" s="53">
        <v>146</v>
      </c>
    </row>
    <row r="27" spans="1:16" s="101" customFormat="1" ht="12.75">
      <c r="A27" s="3" t="s">
        <v>100</v>
      </c>
      <c r="B27" s="9"/>
      <c r="C27" s="11"/>
      <c r="D27" s="43">
        <f>E27+F27+G27</f>
        <v>340280.9</v>
      </c>
      <c r="E27" s="43"/>
      <c r="F27" s="43">
        <v>340280.9</v>
      </c>
      <c r="G27" s="43"/>
      <c r="H27" s="43">
        <v>7384.3</v>
      </c>
      <c r="I27" s="76">
        <f>J27+K27+L27</f>
        <v>0</v>
      </c>
      <c r="J27" s="43"/>
      <c r="K27" s="49"/>
      <c r="L27" s="43"/>
      <c r="M27" s="76">
        <f>N27+O27+P27</f>
        <v>0</v>
      </c>
      <c r="N27" s="43"/>
      <c r="O27" s="49"/>
      <c r="P27" s="43"/>
    </row>
    <row r="28" spans="1:16" s="102" customFormat="1" ht="12.75">
      <c r="A28" s="54" t="s">
        <v>319</v>
      </c>
      <c r="B28" s="51"/>
      <c r="C28" s="52"/>
      <c r="D28" s="53"/>
      <c r="E28" s="53"/>
      <c r="F28" s="53"/>
      <c r="G28" s="53"/>
      <c r="H28" s="53"/>
      <c r="I28" s="80"/>
      <c r="J28" s="53"/>
      <c r="K28" s="53"/>
      <c r="L28" s="53"/>
      <c r="M28" s="80">
        <f>N28+O28+P28</f>
        <v>55632.4</v>
      </c>
      <c r="N28" s="53"/>
      <c r="O28" s="53">
        <v>53963.4</v>
      </c>
      <c r="P28" s="53">
        <v>1669</v>
      </c>
    </row>
    <row r="29" spans="1:16" s="101" customFormat="1" ht="12.75">
      <c r="A29" s="99" t="s">
        <v>138</v>
      </c>
      <c r="B29" s="9"/>
      <c r="C29" s="34"/>
      <c r="D29" s="42">
        <f>SUM(D31:D98)</f>
        <v>214397.40000000002</v>
      </c>
      <c r="E29" s="42">
        <f>SUM(E31:E98)</f>
        <v>0</v>
      </c>
      <c r="F29" s="42">
        <f>SUM(F31:F98)</f>
        <v>208123.6</v>
      </c>
      <c r="G29" s="42">
        <f>SUM(G31:G98)</f>
        <v>6273.8</v>
      </c>
      <c r="H29" s="42">
        <f>SUM(H31:H98)</f>
        <v>6400</v>
      </c>
      <c r="I29" s="78">
        <f>J29+K29+L29</f>
        <v>6185.2</v>
      </c>
      <c r="J29" s="42">
        <f>SUM(J31:J98)</f>
        <v>0</v>
      </c>
      <c r="K29" s="42">
        <f>SUM(K31:K98)</f>
        <v>5999.5</v>
      </c>
      <c r="L29" s="42">
        <f>SUM(L31:L98)</f>
        <v>185.69999999999996</v>
      </c>
      <c r="M29" s="78">
        <f>N29+O29+P29</f>
        <v>15661.999999999998</v>
      </c>
      <c r="N29" s="42">
        <f>SUM(N31:N98)</f>
        <v>0</v>
      </c>
      <c r="O29" s="42">
        <f>SUM(O31:O98)</f>
        <v>15191.999999999998</v>
      </c>
      <c r="P29" s="42">
        <f>SUM(P31:P98)</f>
        <v>469.99999999999994</v>
      </c>
    </row>
    <row r="30" spans="1:16" s="130" customFormat="1" ht="12">
      <c r="A30" s="123" t="s">
        <v>6</v>
      </c>
      <c r="B30" s="124"/>
      <c r="C30" s="129"/>
      <c r="D30" s="126"/>
      <c r="E30" s="126"/>
      <c r="F30" s="126"/>
      <c r="G30" s="126"/>
      <c r="H30" s="126"/>
      <c r="I30" s="127"/>
      <c r="J30" s="126"/>
      <c r="K30" s="126"/>
      <c r="L30" s="126"/>
      <c r="M30" s="127">
        <f>N30+O30+P30</f>
        <v>9476.9</v>
      </c>
      <c r="N30" s="127"/>
      <c r="O30" s="127">
        <f>O38+O70+O81+O84+O86+O92</f>
        <v>9192.5</v>
      </c>
      <c r="P30" s="127">
        <f>P38+P70+P81+P84+P86+P92</f>
        <v>284.4</v>
      </c>
    </row>
    <row r="31" spans="1:16" s="101" customFormat="1" ht="12.75">
      <c r="A31" s="1" t="s">
        <v>71</v>
      </c>
      <c r="B31" s="9"/>
      <c r="C31" s="34"/>
      <c r="D31" s="42"/>
      <c r="E31" s="42"/>
      <c r="F31" s="42"/>
      <c r="G31" s="42"/>
      <c r="H31" s="42"/>
      <c r="I31" s="76"/>
      <c r="J31" s="42"/>
      <c r="K31" s="48"/>
      <c r="L31" s="42"/>
      <c r="M31" s="76"/>
      <c r="N31" s="42"/>
      <c r="O31" s="48"/>
      <c r="P31" s="42"/>
    </row>
    <row r="32" spans="1:16" s="101" customFormat="1" ht="12.75">
      <c r="A32" s="3" t="s">
        <v>72</v>
      </c>
      <c r="B32" s="6"/>
      <c r="C32" s="34"/>
      <c r="D32" s="43">
        <f>E32+F32+G32</f>
        <v>2577.3</v>
      </c>
      <c r="E32" s="43"/>
      <c r="F32" s="43">
        <v>2500</v>
      </c>
      <c r="G32" s="43">
        <v>77.3</v>
      </c>
      <c r="H32" s="43">
        <v>0</v>
      </c>
      <c r="I32" s="76">
        <f>J32+K32+L32</f>
        <v>0</v>
      </c>
      <c r="J32" s="43"/>
      <c r="K32" s="43">
        <v>0</v>
      </c>
      <c r="L32" s="43"/>
      <c r="M32" s="76">
        <f>N32+O32+P32</f>
        <v>0</v>
      </c>
      <c r="N32" s="43"/>
      <c r="O32" s="43">
        <v>0</v>
      </c>
      <c r="P32" s="43"/>
    </row>
    <row r="33" spans="1:16" s="101" customFormat="1" ht="12.75">
      <c r="A33" s="3" t="s">
        <v>73</v>
      </c>
      <c r="B33" s="6"/>
      <c r="C33" s="34"/>
      <c r="D33" s="43">
        <f>E33+F33+G33</f>
        <v>2577.3</v>
      </c>
      <c r="E33" s="43"/>
      <c r="F33" s="43">
        <v>2500</v>
      </c>
      <c r="G33" s="43">
        <v>77.3</v>
      </c>
      <c r="H33" s="43">
        <v>0</v>
      </c>
      <c r="I33" s="76">
        <f>J33+K33+L33</f>
        <v>0</v>
      </c>
      <c r="J33" s="43"/>
      <c r="K33" s="43">
        <v>0</v>
      </c>
      <c r="L33" s="43"/>
      <c r="M33" s="76">
        <f>N33+O33+P33</f>
        <v>0</v>
      </c>
      <c r="N33" s="43"/>
      <c r="O33" s="43">
        <v>0</v>
      </c>
      <c r="P33" s="43"/>
    </row>
    <row r="34" spans="1:16" s="101" customFormat="1" ht="12.75">
      <c r="A34" s="3" t="s">
        <v>74</v>
      </c>
      <c r="B34" s="6"/>
      <c r="C34" s="34"/>
      <c r="D34" s="43">
        <f>E34+F34+G34</f>
        <v>2577.3</v>
      </c>
      <c r="E34" s="43"/>
      <c r="F34" s="43">
        <v>2500</v>
      </c>
      <c r="G34" s="43">
        <v>77.3</v>
      </c>
      <c r="H34" s="43">
        <v>0</v>
      </c>
      <c r="I34" s="76">
        <f>J34+K34+L34</f>
        <v>0</v>
      </c>
      <c r="J34" s="43"/>
      <c r="K34" s="43">
        <v>0</v>
      </c>
      <c r="L34" s="43"/>
      <c r="M34" s="76">
        <f>N34+O34+P34</f>
        <v>0</v>
      </c>
      <c r="N34" s="43"/>
      <c r="O34" s="43">
        <v>0</v>
      </c>
      <c r="P34" s="43"/>
    </row>
    <row r="35" spans="1:16" s="101" customFormat="1" ht="12.75">
      <c r="A35" s="1" t="s">
        <v>133</v>
      </c>
      <c r="B35" s="9"/>
      <c r="C35" s="34"/>
      <c r="D35" s="43"/>
      <c r="E35" s="43"/>
      <c r="F35" s="43"/>
      <c r="G35" s="43"/>
      <c r="H35" s="43"/>
      <c r="I35" s="76"/>
      <c r="J35" s="43"/>
      <c r="K35" s="49"/>
      <c r="L35" s="43"/>
      <c r="M35" s="76"/>
      <c r="N35" s="43"/>
      <c r="O35" s="49"/>
      <c r="P35" s="43"/>
    </row>
    <row r="36" spans="1:16" s="101" customFormat="1" ht="12.75">
      <c r="A36" s="3" t="s">
        <v>124</v>
      </c>
      <c r="B36" s="6"/>
      <c r="C36" s="34"/>
      <c r="D36" s="43">
        <f>E36+F36+G36</f>
        <v>17564.9</v>
      </c>
      <c r="E36" s="43"/>
      <c r="F36" s="43">
        <v>17038</v>
      </c>
      <c r="G36" s="43">
        <v>526.9</v>
      </c>
      <c r="H36" s="43">
        <v>0</v>
      </c>
      <c r="I36" s="76">
        <f>J36+K36+L36</f>
        <v>0</v>
      </c>
      <c r="J36" s="43"/>
      <c r="K36" s="43">
        <v>0</v>
      </c>
      <c r="L36" s="43"/>
      <c r="M36" s="76">
        <f>N36+O36+P36</f>
        <v>0</v>
      </c>
      <c r="N36" s="43"/>
      <c r="O36" s="43">
        <v>0</v>
      </c>
      <c r="P36" s="43"/>
    </row>
    <row r="37" spans="1:16" s="101" customFormat="1" ht="12.75">
      <c r="A37" s="3" t="s">
        <v>101</v>
      </c>
      <c r="B37" s="6"/>
      <c r="C37" s="34"/>
      <c r="D37" s="43">
        <f>E37+F37+G37</f>
        <v>6999.7</v>
      </c>
      <c r="E37" s="43"/>
      <c r="F37" s="43">
        <v>6789.7</v>
      </c>
      <c r="G37" s="43">
        <v>210</v>
      </c>
      <c r="H37" s="43">
        <v>0</v>
      </c>
      <c r="I37" s="76">
        <f>J37+K37+L37</f>
        <v>0</v>
      </c>
      <c r="J37" s="43"/>
      <c r="K37" s="43">
        <v>0</v>
      </c>
      <c r="L37" s="43"/>
      <c r="M37" s="76">
        <f>N37+O37+P37</f>
        <v>0</v>
      </c>
      <c r="N37" s="43"/>
      <c r="O37" s="43">
        <v>0</v>
      </c>
      <c r="P37" s="43"/>
    </row>
    <row r="38" spans="1:16" s="102" customFormat="1" ht="12.75">
      <c r="A38" s="54" t="s">
        <v>319</v>
      </c>
      <c r="B38" s="51"/>
      <c r="C38" s="52"/>
      <c r="D38" s="53"/>
      <c r="E38" s="53"/>
      <c r="F38" s="53"/>
      <c r="G38" s="53"/>
      <c r="H38" s="53"/>
      <c r="I38" s="80"/>
      <c r="J38" s="53"/>
      <c r="K38" s="53"/>
      <c r="L38" s="53"/>
      <c r="M38" s="80">
        <f>N38+O38+P38</f>
        <v>98.6</v>
      </c>
      <c r="N38" s="53"/>
      <c r="O38" s="53">
        <v>95.6</v>
      </c>
      <c r="P38" s="53">
        <v>3</v>
      </c>
    </row>
    <row r="39" spans="1:16" s="101" customFormat="1" ht="24.75" customHeight="1">
      <c r="A39" s="3" t="s">
        <v>42</v>
      </c>
      <c r="B39" s="6"/>
      <c r="C39" s="34"/>
      <c r="D39" s="43">
        <f>E39+F39+G39</f>
        <v>322.3</v>
      </c>
      <c r="E39" s="43"/>
      <c r="F39" s="43">
        <v>322.3</v>
      </c>
      <c r="G39" s="43"/>
      <c r="H39" s="43">
        <v>0</v>
      </c>
      <c r="I39" s="76">
        <f>J39+K39+L39</f>
        <v>0</v>
      </c>
      <c r="J39" s="43"/>
      <c r="K39" s="43">
        <v>0</v>
      </c>
      <c r="L39" s="43"/>
      <c r="M39" s="76">
        <f>N39+O39+P39</f>
        <v>0</v>
      </c>
      <c r="N39" s="43"/>
      <c r="O39" s="43">
        <v>0</v>
      </c>
      <c r="P39" s="43"/>
    </row>
    <row r="40" spans="1:16" s="101" customFormat="1" ht="12.75">
      <c r="A40" s="1" t="s">
        <v>134</v>
      </c>
      <c r="B40" s="9"/>
      <c r="C40" s="34"/>
      <c r="D40" s="43"/>
      <c r="E40" s="43"/>
      <c r="F40" s="43"/>
      <c r="G40" s="43"/>
      <c r="H40" s="43"/>
      <c r="I40" s="76"/>
      <c r="J40" s="43"/>
      <c r="K40" s="49"/>
      <c r="L40" s="43"/>
      <c r="M40" s="76"/>
      <c r="N40" s="43"/>
      <c r="O40" s="49"/>
      <c r="P40" s="43"/>
    </row>
    <row r="41" spans="1:16" s="101" customFormat="1" ht="12.75">
      <c r="A41" s="3" t="s">
        <v>123</v>
      </c>
      <c r="B41" s="6"/>
      <c r="C41" s="34"/>
      <c r="D41" s="43">
        <f>E41+F41+G41</f>
        <v>8267</v>
      </c>
      <c r="E41" s="43"/>
      <c r="F41" s="43">
        <v>8019</v>
      </c>
      <c r="G41" s="43">
        <v>248</v>
      </c>
      <c r="H41" s="43">
        <v>0</v>
      </c>
      <c r="I41" s="76">
        <f>J41+K41+L41</f>
        <v>0</v>
      </c>
      <c r="J41" s="43"/>
      <c r="K41" s="43">
        <v>0</v>
      </c>
      <c r="L41" s="43"/>
      <c r="M41" s="76">
        <f>N41+O41+P41</f>
        <v>0</v>
      </c>
      <c r="N41" s="43"/>
      <c r="O41" s="43">
        <v>0</v>
      </c>
      <c r="P41" s="43"/>
    </row>
    <row r="42" spans="1:16" s="101" customFormat="1" ht="12.75">
      <c r="A42" s="3" t="s">
        <v>88</v>
      </c>
      <c r="B42" s="6"/>
      <c r="C42" s="34"/>
      <c r="D42" s="43">
        <f>E42+F42+G42</f>
        <v>5670.1</v>
      </c>
      <c r="E42" s="43"/>
      <c r="F42" s="43">
        <v>5500</v>
      </c>
      <c r="G42" s="43">
        <v>170.1</v>
      </c>
      <c r="H42" s="43">
        <v>0</v>
      </c>
      <c r="I42" s="76">
        <f>J42+K42+L42</f>
        <v>0</v>
      </c>
      <c r="J42" s="43"/>
      <c r="K42" s="43">
        <v>0</v>
      </c>
      <c r="L42" s="43"/>
      <c r="M42" s="76">
        <f>N42+O42+P42</f>
        <v>0</v>
      </c>
      <c r="N42" s="43"/>
      <c r="O42" s="43">
        <v>0</v>
      </c>
      <c r="P42" s="43"/>
    </row>
    <row r="43" spans="1:16" s="101" customFormat="1" ht="12.75">
      <c r="A43" s="3" t="s">
        <v>75</v>
      </c>
      <c r="B43" s="6"/>
      <c r="C43" s="34"/>
      <c r="D43" s="43">
        <f>E43+F43+G43</f>
        <v>5670.1</v>
      </c>
      <c r="E43" s="43"/>
      <c r="F43" s="43">
        <v>5500</v>
      </c>
      <c r="G43" s="43">
        <v>170.1</v>
      </c>
      <c r="H43" s="43">
        <v>0</v>
      </c>
      <c r="I43" s="76">
        <f>J43+K43+L43</f>
        <v>0</v>
      </c>
      <c r="J43" s="43"/>
      <c r="K43" s="43">
        <v>0</v>
      </c>
      <c r="L43" s="43"/>
      <c r="M43" s="76">
        <f>N43+O43+P43</f>
        <v>0</v>
      </c>
      <c r="N43" s="43"/>
      <c r="O43" s="43">
        <v>0</v>
      </c>
      <c r="P43" s="43"/>
    </row>
    <row r="44" spans="1:16" s="101" customFormat="1" ht="12.75">
      <c r="A44" s="3" t="s">
        <v>76</v>
      </c>
      <c r="B44" s="6"/>
      <c r="C44" s="34"/>
      <c r="D44" s="43">
        <f>E44+F44+G44</f>
        <v>5670.1</v>
      </c>
      <c r="E44" s="43"/>
      <c r="F44" s="43">
        <v>5500</v>
      </c>
      <c r="G44" s="43">
        <v>170.1</v>
      </c>
      <c r="H44" s="43">
        <v>0</v>
      </c>
      <c r="I44" s="76">
        <f>J44+K44+L44</f>
        <v>0</v>
      </c>
      <c r="J44" s="43"/>
      <c r="K44" s="43">
        <v>0</v>
      </c>
      <c r="L44" s="43"/>
      <c r="M44" s="76">
        <f>N44+O44+P44</f>
        <v>0</v>
      </c>
      <c r="N44" s="43"/>
      <c r="O44" s="43">
        <v>0</v>
      </c>
      <c r="P44" s="43"/>
    </row>
    <row r="45" spans="1:16" s="101" customFormat="1" ht="38.25">
      <c r="A45" s="3" t="s">
        <v>32</v>
      </c>
      <c r="B45" s="6"/>
      <c r="C45" s="34"/>
      <c r="D45" s="43">
        <f>E45+F45+G45</f>
        <v>289</v>
      </c>
      <c r="E45" s="43"/>
      <c r="F45" s="43">
        <v>289</v>
      </c>
      <c r="G45" s="43"/>
      <c r="H45" s="43">
        <v>0</v>
      </c>
      <c r="I45" s="76">
        <f>J45+K45+L45</f>
        <v>0</v>
      </c>
      <c r="J45" s="43"/>
      <c r="K45" s="43">
        <v>0</v>
      </c>
      <c r="L45" s="43"/>
      <c r="M45" s="76">
        <f>N45+O45+P45</f>
        <v>0</v>
      </c>
      <c r="N45" s="43"/>
      <c r="O45" s="43">
        <v>0</v>
      </c>
      <c r="P45" s="43"/>
    </row>
    <row r="46" spans="1:16" s="101" customFormat="1" ht="12.75">
      <c r="A46" s="1" t="s">
        <v>135</v>
      </c>
      <c r="B46" s="9"/>
      <c r="C46" s="11"/>
      <c r="D46" s="43"/>
      <c r="E46" s="43"/>
      <c r="F46" s="43"/>
      <c r="G46" s="43"/>
      <c r="H46" s="43"/>
      <c r="I46" s="76"/>
      <c r="J46" s="43"/>
      <c r="K46" s="49"/>
      <c r="L46" s="43"/>
      <c r="M46" s="76"/>
      <c r="N46" s="43"/>
      <c r="O46" s="49"/>
      <c r="P46" s="43"/>
    </row>
    <row r="47" spans="1:16" s="101" customFormat="1" ht="25.5">
      <c r="A47" s="28" t="s">
        <v>220</v>
      </c>
      <c r="B47" s="6"/>
      <c r="C47" s="11"/>
      <c r="D47" s="43">
        <f>E47+F47+G47</f>
        <v>9722.2</v>
      </c>
      <c r="E47" s="43"/>
      <c r="F47" s="43">
        <v>9430.5</v>
      </c>
      <c r="G47" s="43">
        <v>291.7</v>
      </c>
      <c r="H47" s="43">
        <v>0</v>
      </c>
      <c r="I47" s="76">
        <f>J47+K47+L47</f>
        <v>0</v>
      </c>
      <c r="J47" s="43"/>
      <c r="K47" s="43">
        <v>0</v>
      </c>
      <c r="L47" s="43"/>
      <c r="M47" s="76">
        <f>N47+O47+P47</f>
        <v>0</v>
      </c>
      <c r="N47" s="43"/>
      <c r="O47" s="43">
        <v>0</v>
      </c>
      <c r="P47" s="43"/>
    </row>
    <row r="48" spans="1:16" s="101" customFormat="1" ht="25.5">
      <c r="A48" s="28" t="s">
        <v>221</v>
      </c>
      <c r="B48" s="6"/>
      <c r="C48" s="11"/>
      <c r="D48" s="43">
        <f>E48+F48+G48</f>
        <v>6185.6</v>
      </c>
      <c r="E48" s="43"/>
      <c r="F48" s="43">
        <v>6000</v>
      </c>
      <c r="G48" s="43">
        <v>185.6</v>
      </c>
      <c r="H48" s="43">
        <v>0</v>
      </c>
      <c r="I48" s="76">
        <f>J48+K48+L48</f>
        <v>0</v>
      </c>
      <c r="J48" s="43"/>
      <c r="K48" s="43">
        <v>0</v>
      </c>
      <c r="L48" s="43"/>
      <c r="M48" s="76">
        <f>N48+O48+P48</f>
        <v>0</v>
      </c>
      <c r="N48" s="43"/>
      <c r="O48" s="43">
        <v>0</v>
      </c>
      <c r="P48" s="43"/>
    </row>
    <row r="49" spans="1:16" s="101" customFormat="1" ht="25.5">
      <c r="A49" s="28" t="s">
        <v>31</v>
      </c>
      <c r="B49" s="6"/>
      <c r="C49" s="11"/>
      <c r="D49" s="43">
        <f>E49+F49+G49</f>
        <v>289</v>
      </c>
      <c r="E49" s="43"/>
      <c r="F49" s="43">
        <v>289</v>
      </c>
      <c r="G49" s="43"/>
      <c r="H49" s="43">
        <v>0</v>
      </c>
      <c r="I49" s="76">
        <f>J49+K49+L49</f>
        <v>0</v>
      </c>
      <c r="J49" s="43"/>
      <c r="K49" s="43">
        <v>0</v>
      </c>
      <c r="L49" s="43"/>
      <c r="M49" s="76">
        <f>N49+O49+P49</f>
        <v>0</v>
      </c>
      <c r="N49" s="43"/>
      <c r="O49" s="43">
        <v>0</v>
      </c>
      <c r="P49" s="43"/>
    </row>
    <row r="50" spans="1:16" s="101" customFormat="1" ht="12.75">
      <c r="A50" s="1" t="s">
        <v>136</v>
      </c>
      <c r="B50" s="9"/>
      <c r="C50" s="34"/>
      <c r="D50" s="43"/>
      <c r="E50" s="43"/>
      <c r="F50" s="43"/>
      <c r="G50" s="43"/>
      <c r="H50" s="43"/>
      <c r="I50" s="76"/>
      <c r="J50" s="43"/>
      <c r="K50" s="43"/>
      <c r="L50" s="43"/>
      <c r="M50" s="76"/>
      <c r="N50" s="43"/>
      <c r="O50" s="43"/>
      <c r="P50" s="43"/>
    </row>
    <row r="51" spans="1:16" s="101" customFormat="1" ht="12.75">
      <c r="A51" s="3" t="s">
        <v>123</v>
      </c>
      <c r="B51" s="6"/>
      <c r="C51" s="34"/>
      <c r="D51" s="43">
        <f>E51+F51+G51</f>
        <v>9079.9</v>
      </c>
      <c r="E51" s="43"/>
      <c r="F51" s="43">
        <v>8807.5</v>
      </c>
      <c r="G51" s="43">
        <v>272.4</v>
      </c>
      <c r="H51" s="43">
        <v>0</v>
      </c>
      <c r="I51" s="76">
        <f>J51+K51+L51</f>
        <v>0</v>
      </c>
      <c r="J51" s="43"/>
      <c r="K51" s="43">
        <v>0</v>
      </c>
      <c r="L51" s="43"/>
      <c r="M51" s="76">
        <f>N51+O51+P51</f>
        <v>0</v>
      </c>
      <c r="N51" s="43"/>
      <c r="O51" s="43">
        <v>0</v>
      </c>
      <c r="P51" s="43"/>
    </row>
    <row r="52" spans="1:16" s="101" customFormat="1" ht="12.75">
      <c r="A52" s="1" t="s">
        <v>43</v>
      </c>
      <c r="B52" s="6"/>
      <c r="C52" s="34"/>
      <c r="D52" s="43"/>
      <c r="E52" s="43"/>
      <c r="F52" s="43"/>
      <c r="G52" s="43"/>
      <c r="H52" s="43"/>
      <c r="I52" s="76"/>
      <c r="J52" s="43"/>
      <c r="K52" s="43"/>
      <c r="L52" s="43"/>
      <c r="M52" s="76"/>
      <c r="N52" s="43"/>
      <c r="O52" s="43"/>
      <c r="P52" s="43"/>
    </row>
    <row r="53" spans="1:16" s="101" customFormat="1" ht="25.5">
      <c r="A53" s="3" t="s">
        <v>44</v>
      </c>
      <c r="B53" s="6"/>
      <c r="C53" s="34"/>
      <c r="D53" s="43">
        <f>E53+F53+G53</f>
        <v>289</v>
      </c>
      <c r="E53" s="43"/>
      <c r="F53" s="43">
        <v>289</v>
      </c>
      <c r="G53" s="43"/>
      <c r="H53" s="43">
        <v>0</v>
      </c>
      <c r="I53" s="76">
        <f>J53+K53+L53</f>
        <v>0</v>
      </c>
      <c r="J53" s="43"/>
      <c r="K53" s="43">
        <v>0</v>
      </c>
      <c r="L53" s="43"/>
      <c r="M53" s="76">
        <f>N53+O53+P53</f>
        <v>0</v>
      </c>
      <c r="N53" s="43"/>
      <c r="O53" s="43">
        <v>0</v>
      </c>
      <c r="P53" s="43"/>
    </row>
    <row r="54" spans="1:16" s="101" customFormat="1" ht="25.5">
      <c r="A54" s="3" t="s">
        <v>45</v>
      </c>
      <c r="B54" s="6"/>
      <c r="C54" s="34"/>
      <c r="D54" s="43">
        <f>E54+F54+G54</f>
        <v>289</v>
      </c>
      <c r="E54" s="43"/>
      <c r="F54" s="43">
        <v>289</v>
      </c>
      <c r="G54" s="43"/>
      <c r="H54" s="43">
        <v>0</v>
      </c>
      <c r="I54" s="76">
        <f>J54+K54+L54</f>
        <v>0</v>
      </c>
      <c r="J54" s="43"/>
      <c r="K54" s="43">
        <v>0</v>
      </c>
      <c r="L54" s="43"/>
      <c r="M54" s="76">
        <f>N54+O54+P54</f>
        <v>0</v>
      </c>
      <c r="N54" s="43"/>
      <c r="O54" s="43">
        <v>0</v>
      </c>
      <c r="P54" s="43"/>
    </row>
    <row r="55" spans="1:16" s="101" customFormat="1" ht="12.75">
      <c r="A55" s="1" t="s">
        <v>127</v>
      </c>
      <c r="B55" s="9"/>
      <c r="C55" s="34"/>
      <c r="D55" s="43"/>
      <c r="E55" s="43"/>
      <c r="F55" s="43"/>
      <c r="G55" s="43"/>
      <c r="H55" s="43"/>
      <c r="I55" s="76"/>
      <c r="J55" s="43"/>
      <c r="K55" s="43"/>
      <c r="L55" s="43"/>
      <c r="M55" s="76"/>
      <c r="N55" s="43"/>
      <c r="O55" s="43"/>
      <c r="P55" s="43"/>
    </row>
    <row r="56" spans="1:16" s="101" customFormat="1" ht="12.75">
      <c r="A56" s="3" t="s">
        <v>104</v>
      </c>
      <c r="B56" s="6"/>
      <c r="C56" s="34"/>
      <c r="D56" s="43">
        <f aca="true" t="shared" si="0" ref="D56:D62">E56+F56+G56</f>
        <v>6505.099999999999</v>
      </c>
      <c r="E56" s="43"/>
      <c r="F56" s="43">
        <v>6309.9</v>
      </c>
      <c r="G56" s="43">
        <v>195.2</v>
      </c>
      <c r="H56" s="43">
        <v>0</v>
      </c>
      <c r="I56" s="76">
        <f aca="true" t="shared" si="1" ref="I56:I69">J56+K56+L56</f>
        <v>0</v>
      </c>
      <c r="J56" s="43"/>
      <c r="K56" s="43">
        <v>0</v>
      </c>
      <c r="L56" s="43"/>
      <c r="M56" s="76">
        <f aca="true" t="shared" si="2" ref="M56:M69">N56+O56+P56</f>
        <v>0</v>
      </c>
      <c r="N56" s="43"/>
      <c r="O56" s="43">
        <v>0</v>
      </c>
      <c r="P56" s="43"/>
    </row>
    <row r="57" spans="1:16" s="101" customFormat="1" ht="38.25">
      <c r="A57" s="37" t="s">
        <v>33</v>
      </c>
      <c r="B57" s="6"/>
      <c r="C57" s="34"/>
      <c r="D57" s="43">
        <f t="shared" si="0"/>
        <v>289</v>
      </c>
      <c r="E57" s="43"/>
      <c r="F57" s="43">
        <v>289</v>
      </c>
      <c r="G57" s="43"/>
      <c r="H57" s="43">
        <v>0</v>
      </c>
      <c r="I57" s="76">
        <f t="shared" si="1"/>
        <v>0</v>
      </c>
      <c r="J57" s="43"/>
      <c r="K57" s="43">
        <v>0</v>
      </c>
      <c r="L57" s="43"/>
      <c r="M57" s="76">
        <f t="shared" si="2"/>
        <v>0</v>
      </c>
      <c r="N57" s="43"/>
      <c r="O57" s="43">
        <v>0</v>
      </c>
      <c r="P57" s="43"/>
    </row>
    <row r="58" spans="1:16" s="101" customFormat="1" ht="38.25">
      <c r="A58" s="37" t="s">
        <v>34</v>
      </c>
      <c r="B58" s="6"/>
      <c r="C58" s="34"/>
      <c r="D58" s="43">
        <f t="shared" si="0"/>
        <v>289</v>
      </c>
      <c r="E58" s="43"/>
      <c r="F58" s="43">
        <v>289</v>
      </c>
      <c r="G58" s="43"/>
      <c r="H58" s="43">
        <v>0</v>
      </c>
      <c r="I58" s="76">
        <f t="shared" si="1"/>
        <v>0</v>
      </c>
      <c r="J58" s="43"/>
      <c r="K58" s="43">
        <v>0</v>
      </c>
      <c r="L58" s="43"/>
      <c r="M58" s="76">
        <f t="shared" si="2"/>
        <v>0</v>
      </c>
      <c r="N58" s="43"/>
      <c r="O58" s="43">
        <v>0</v>
      </c>
      <c r="P58" s="43"/>
    </row>
    <row r="59" spans="1:16" s="101" customFormat="1" ht="38.25">
      <c r="A59" s="37" t="s">
        <v>35</v>
      </c>
      <c r="B59" s="6"/>
      <c r="C59" s="34"/>
      <c r="D59" s="43">
        <f t="shared" si="0"/>
        <v>289</v>
      </c>
      <c r="E59" s="43"/>
      <c r="F59" s="43">
        <v>289</v>
      </c>
      <c r="G59" s="43"/>
      <c r="H59" s="43">
        <v>0</v>
      </c>
      <c r="I59" s="76">
        <f t="shared" si="1"/>
        <v>0</v>
      </c>
      <c r="J59" s="43"/>
      <c r="K59" s="43">
        <v>0</v>
      </c>
      <c r="L59" s="43"/>
      <c r="M59" s="76">
        <f t="shared" si="2"/>
        <v>0</v>
      </c>
      <c r="N59" s="43"/>
      <c r="O59" s="43">
        <v>0</v>
      </c>
      <c r="P59" s="43"/>
    </row>
    <row r="60" spans="1:16" s="101" customFormat="1" ht="38.25">
      <c r="A60" s="37" t="s">
        <v>36</v>
      </c>
      <c r="B60" s="6"/>
      <c r="C60" s="34"/>
      <c r="D60" s="43">
        <f t="shared" si="0"/>
        <v>289</v>
      </c>
      <c r="E60" s="43"/>
      <c r="F60" s="43">
        <v>289</v>
      </c>
      <c r="G60" s="43"/>
      <c r="H60" s="43">
        <v>0</v>
      </c>
      <c r="I60" s="76">
        <f t="shared" si="1"/>
        <v>0</v>
      </c>
      <c r="J60" s="43"/>
      <c r="K60" s="43">
        <v>0</v>
      </c>
      <c r="L60" s="43"/>
      <c r="M60" s="76">
        <f t="shared" si="2"/>
        <v>0</v>
      </c>
      <c r="N60" s="43"/>
      <c r="O60" s="43">
        <v>0</v>
      </c>
      <c r="P60" s="43"/>
    </row>
    <row r="61" spans="1:16" s="101" customFormat="1" ht="38.25">
      <c r="A61" s="37" t="s">
        <v>37</v>
      </c>
      <c r="B61" s="6"/>
      <c r="C61" s="34"/>
      <c r="D61" s="43">
        <f t="shared" si="0"/>
        <v>289</v>
      </c>
      <c r="E61" s="43"/>
      <c r="F61" s="43">
        <v>289</v>
      </c>
      <c r="G61" s="43"/>
      <c r="H61" s="43">
        <v>0</v>
      </c>
      <c r="I61" s="76">
        <f t="shared" si="1"/>
        <v>0</v>
      </c>
      <c r="J61" s="43"/>
      <c r="K61" s="43">
        <v>0</v>
      </c>
      <c r="L61" s="43"/>
      <c r="M61" s="76">
        <f t="shared" si="2"/>
        <v>0</v>
      </c>
      <c r="N61" s="43"/>
      <c r="O61" s="43">
        <v>0</v>
      </c>
      <c r="P61" s="43"/>
    </row>
    <row r="62" spans="1:16" s="101" customFormat="1" ht="38.25">
      <c r="A62" s="37" t="s">
        <v>38</v>
      </c>
      <c r="B62" s="6"/>
      <c r="C62" s="34"/>
      <c r="D62" s="43">
        <f t="shared" si="0"/>
        <v>289</v>
      </c>
      <c r="E62" s="43"/>
      <c r="F62" s="43">
        <v>289</v>
      </c>
      <c r="G62" s="43"/>
      <c r="H62" s="43">
        <v>0</v>
      </c>
      <c r="I62" s="76">
        <f t="shared" si="1"/>
        <v>0</v>
      </c>
      <c r="J62" s="43"/>
      <c r="K62" s="43">
        <v>0</v>
      </c>
      <c r="L62" s="43"/>
      <c r="M62" s="76">
        <f t="shared" si="2"/>
        <v>0</v>
      </c>
      <c r="N62" s="43"/>
      <c r="O62" s="43">
        <v>0</v>
      </c>
      <c r="P62" s="43"/>
    </row>
    <row r="63" spans="1:16" s="101" customFormat="1" ht="12.75">
      <c r="A63" s="1" t="s">
        <v>128</v>
      </c>
      <c r="B63" s="9"/>
      <c r="C63" s="34"/>
      <c r="D63" s="43"/>
      <c r="E63" s="43"/>
      <c r="F63" s="43"/>
      <c r="G63" s="43"/>
      <c r="H63" s="43"/>
      <c r="I63" s="76"/>
      <c r="J63" s="43"/>
      <c r="K63" s="43"/>
      <c r="L63" s="43"/>
      <c r="M63" s="76"/>
      <c r="N63" s="43"/>
      <c r="O63" s="43"/>
      <c r="P63" s="43"/>
    </row>
    <row r="64" spans="1:16" s="101" customFormat="1" ht="12.75">
      <c r="A64" s="3" t="s">
        <v>77</v>
      </c>
      <c r="B64" s="6"/>
      <c r="C64" s="34"/>
      <c r="D64" s="43">
        <f>E64+F64+G64</f>
        <v>16519.5</v>
      </c>
      <c r="E64" s="43"/>
      <c r="F64" s="43">
        <v>16023.9</v>
      </c>
      <c r="G64" s="43">
        <v>495.6</v>
      </c>
      <c r="H64" s="43">
        <v>0</v>
      </c>
      <c r="I64" s="76">
        <f t="shared" si="1"/>
        <v>0</v>
      </c>
      <c r="J64" s="43"/>
      <c r="K64" s="43">
        <v>0</v>
      </c>
      <c r="L64" s="43"/>
      <c r="M64" s="76">
        <f t="shared" si="2"/>
        <v>0</v>
      </c>
      <c r="N64" s="43"/>
      <c r="O64" s="43">
        <v>0</v>
      </c>
      <c r="P64" s="43"/>
    </row>
    <row r="65" spans="1:16" s="101" customFormat="1" ht="12.75">
      <c r="A65" s="1" t="s">
        <v>151</v>
      </c>
      <c r="B65" s="9"/>
      <c r="C65" s="34"/>
      <c r="D65" s="43"/>
      <c r="E65" s="43"/>
      <c r="F65" s="43"/>
      <c r="G65" s="43"/>
      <c r="H65" s="43"/>
      <c r="I65" s="76"/>
      <c r="J65" s="43"/>
      <c r="K65" s="43"/>
      <c r="L65" s="43"/>
      <c r="M65" s="76"/>
      <c r="N65" s="43"/>
      <c r="O65" s="43"/>
      <c r="P65" s="43"/>
    </row>
    <row r="66" spans="1:16" s="101" customFormat="1" ht="12.75">
      <c r="A66" s="3" t="s">
        <v>124</v>
      </c>
      <c r="B66" s="6"/>
      <c r="C66" s="34"/>
      <c r="D66" s="43">
        <f>E66+F66+G66</f>
        <v>18680.5</v>
      </c>
      <c r="E66" s="43"/>
      <c r="F66" s="43">
        <v>18120.1</v>
      </c>
      <c r="G66" s="43">
        <v>560.4</v>
      </c>
      <c r="H66" s="43">
        <v>0</v>
      </c>
      <c r="I66" s="76">
        <f t="shared" si="1"/>
        <v>0</v>
      </c>
      <c r="J66" s="43"/>
      <c r="K66" s="43">
        <v>0</v>
      </c>
      <c r="L66" s="43"/>
      <c r="M66" s="76">
        <f t="shared" si="2"/>
        <v>0</v>
      </c>
      <c r="N66" s="43"/>
      <c r="O66" s="43">
        <v>0</v>
      </c>
      <c r="P66" s="43"/>
    </row>
    <row r="67" spans="1:16" s="101" customFormat="1" ht="25.5">
      <c r="A67" s="3" t="s">
        <v>39</v>
      </c>
      <c r="B67" s="6"/>
      <c r="C67" s="34"/>
      <c r="D67" s="43">
        <f>E67+F67+G67</f>
        <v>322.3</v>
      </c>
      <c r="E67" s="43"/>
      <c r="F67" s="43">
        <v>322.3</v>
      </c>
      <c r="G67" s="43"/>
      <c r="H67" s="43">
        <v>0</v>
      </c>
      <c r="I67" s="76">
        <f t="shared" si="1"/>
        <v>0</v>
      </c>
      <c r="J67" s="43"/>
      <c r="K67" s="43">
        <v>0</v>
      </c>
      <c r="L67" s="43"/>
      <c r="M67" s="76">
        <f t="shared" si="2"/>
        <v>0</v>
      </c>
      <c r="N67" s="43"/>
      <c r="O67" s="43">
        <v>0</v>
      </c>
      <c r="P67" s="43"/>
    </row>
    <row r="68" spans="1:16" s="101" customFormat="1" ht="25.5">
      <c r="A68" s="1" t="s">
        <v>129</v>
      </c>
      <c r="B68" s="9"/>
      <c r="C68" s="34"/>
      <c r="D68" s="43"/>
      <c r="E68" s="43"/>
      <c r="F68" s="43"/>
      <c r="G68" s="43"/>
      <c r="H68" s="43"/>
      <c r="I68" s="76"/>
      <c r="J68" s="43"/>
      <c r="K68" s="49"/>
      <c r="L68" s="43"/>
      <c r="M68" s="76"/>
      <c r="N68" s="43"/>
      <c r="O68" s="49"/>
      <c r="P68" s="43"/>
    </row>
    <row r="69" spans="1:16" s="101" customFormat="1" ht="12.75">
      <c r="A69" s="3" t="s">
        <v>67</v>
      </c>
      <c r="B69" s="6"/>
      <c r="C69" s="34"/>
      <c r="D69" s="43">
        <f>E69+F69+G69</f>
        <v>6709.900000000001</v>
      </c>
      <c r="E69" s="43"/>
      <c r="F69" s="43">
        <v>6508.6</v>
      </c>
      <c r="G69" s="43">
        <v>201.3</v>
      </c>
      <c r="H69" s="43"/>
      <c r="I69" s="76">
        <f t="shared" si="1"/>
        <v>0</v>
      </c>
      <c r="J69" s="43"/>
      <c r="K69" s="49"/>
      <c r="L69" s="43"/>
      <c r="M69" s="76">
        <f t="shared" si="2"/>
        <v>0</v>
      </c>
      <c r="N69" s="43"/>
      <c r="O69" s="49"/>
      <c r="P69" s="43"/>
    </row>
    <row r="70" spans="1:16" s="102" customFormat="1" ht="12.75">
      <c r="A70" s="54" t="s">
        <v>319</v>
      </c>
      <c r="B70" s="51"/>
      <c r="C70" s="52"/>
      <c r="D70" s="53"/>
      <c r="E70" s="53"/>
      <c r="F70" s="53"/>
      <c r="G70" s="53"/>
      <c r="H70" s="53"/>
      <c r="I70" s="80"/>
      <c r="J70" s="53"/>
      <c r="K70" s="53"/>
      <c r="L70" s="53"/>
      <c r="M70" s="80">
        <f>N70+O70+P70</f>
        <v>4448.7</v>
      </c>
      <c r="N70" s="53"/>
      <c r="O70" s="53">
        <v>4315.2</v>
      </c>
      <c r="P70" s="53">
        <v>133.5</v>
      </c>
    </row>
    <row r="71" spans="1:16" s="101" customFormat="1" ht="12.75">
      <c r="A71" s="3" t="s">
        <v>68</v>
      </c>
      <c r="B71" s="6"/>
      <c r="C71" s="34"/>
      <c r="D71" s="43">
        <f>E71+F71+G71</f>
        <v>5000</v>
      </c>
      <c r="E71" s="43"/>
      <c r="F71" s="43">
        <v>4850</v>
      </c>
      <c r="G71" s="43">
        <v>150</v>
      </c>
      <c r="H71" s="43">
        <v>2347</v>
      </c>
      <c r="I71" s="76">
        <f>J71+K71+L71</f>
        <v>2419.6</v>
      </c>
      <c r="J71" s="43"/>
      <c r="K71" s="43">
        <v>2347</v>
      </c>
      <c r="L71" s="43">
        <v>72.6</v>
      </c>
      <c r="M71" s="76">
        <f>N71+O71+P71</f>
        <v>2419.6</v>
      </c>
      <c r="N71" s="43"/>
      <c r="O71" s="43">
        <v>2347</v>
      </c>
      <c r="P71" s="43">
        <v>72.6</v>
      </c>
    </row>
    <row r="72" spans="1:16" s="101" customFormat="1" ht="12.75">
      <c r="A72" s="3" t="s">
        <v>69</v>
      </c>
      <c r="B72" s="6"/>
      <c r="C72" s="34"/>
      <c r="D72" s="43">
        <f>E72+F72+G72</f>
        <v>5000</v>
      </c>
      <c r="E72" s="43"/>
      <c r="F72" s="43">
        <v>4850</v>
      </c>
      <c r="G72" s="43">
        <v>150</v>
      </c>
      <c r="H72" s="43">
        <v>2305</v>
      </c>
      <c r="I72" s="76">
        <f>J72+K72+L72</f>
        <v>2376.3</v>
      </c>
      <c r="J72" s="43"/>
      <c r="K72" s="43">
        <v>2305</v>
      </c>
      <c r="L72" s="43">
        <v>71.3</v>
      </c>
      <c r="M72" s="76">
        <f>N72+O72+P72</f>
        <v>2376.3</v>
      </c>
      <c r="N72" s="43"/>
      <c r="O72" s="43">
        <v>2305</v>
      </c>
      <c r="P72" s="43">
        <v>71.3</v>
      </c>
    </row>
    <row r="73" spans="1:16" s="101" customFormat="1" ht="12.75">
      <c r="A73" s="3" t="s">
        <v>70</v>
      </c>
      <c r="B73" s="6"/>
      <c r="C73" s="34"/>
      <c r="D73" s="43">
        <f>E73+F73+G73</f>
        <v>5000</v>
      </c>
      <c r="E73" s="43"/>
      <c r="F73" s="43">
        <v>4850</v>
      </c>
      <c r="G73" s="43">
        <v>150</v>
      </c>
      <c r="H73" s="43">
        <v>0</v>
      </c>
      <c r="I73" s="76">
        <f>J73+K73+L73</f>
        <v>0</v>
      </c>
      <c r="J73" s="43"/>
      <c r="K73" s="43">
        <v>0</v>
      </c>
      <c r="L73" s="43"/>
      <c r="M73" s="76">
        <f>N73+O73+P73</f>
        <v>0</v>
      </c>
      <c r="N73" s="43"/>
      <c r="O73" s="43">
        <v>0</v>
      </c>
      <c r="P73" s="43"/>
    </row>
    <row r="74" spans="1:16" s="101" customFormat="1" ht="12.75">
      <c r="A74" s="23" t="s">
        <v>242</v>
      </c>
      <c r="B74" s="6"/>
      <c r="C74" s="34"/>
      <c r="D74" s="43"/>
      <c r="E74" s="43"/>
      <c r="F74" s="43"/>
      <c r="G74" s="43"/>
      <c r="H74" s="43"/>
      <c r="I74" s="76"/>
      <c r="J74" s="43"/>
      <c r="K74" s="49"/>
      <c r="L74" s="43"/>
      <c r="M74" s="76"/>
      <c r="N74" s="43"/>
      <c r="O74" s="49"/>
      <c r="P74" s="43"/>
    </row>
    <row r="75" spans="1:16" s="101" customFormat="1" ht="25.5">
      <c r="A75" s="29" t="s">
        <v>252</v>
      </c>
      <c r="B75" s="6"/>
      <c r="C75" s="34"/>
      <c r="D75" s="43">
        <f>E75+F75+G75</f>
        <v>6837.5</v>
      </c>
      <c r="E75" s="43"/>
      <c r="F75" s="43">
        <v>6632.4</v>
      </c>
      <c r="G75" s="43">
        <v>205.1</v>
      </c>
      <c r="H75" s="43">
        <v>0</v>
      </c>
      <c r="I75" s="76">
        <f>J75+K75+L75</f>
        <v>0</v>
      </c>
      <c r="J75" s="43"/>
      <c r="K75" s="43">
        <v>0</v>
      </c>
      <c r="L75" s="43"/>
      <c r="M75" s="76">
        <f>N75+O75+P75</f>
        <v>0</v>
      </c>
      <c r="N75" s="43"/>
      <c r="O75" s="43">
        <v>0</v>
      </c>
      <c r="P75" s="43"/>
    </row>
    <row r="76" spans="1:16" s="101" customFormat="1" ht="25.5">
      <c r="A76" s="29" t="s">
        <v>253</v>
      </c>
      <c r="B76" s="6"/>
      <c r="C76" s="34"/>
      <c r="D76" s="43">
        <f>E76+F76+G76</f>
        <v>6837.5</v>
      </c>
      <c r="E76" s="43"/>
      <c r="F76" s="43">
        <v>6632.4</v>
      </c>
      <c r="G76" s="43">
        <v>205.1</v>
      </c>
      <c r="H76" s="43">
        <v>0</v>
      </c>
      <c r="I76" s="76">
        <f>J76+K76+L76</f>
        <v>0</v>
      </c>
      <c r="J76" s="43"/>
      <c r="K76" s="43">
        <v>0</v>
      </c>
      <c r="L76" s="43"/>
      <c r="M76" s="76">
        <f>N76+O76+P76</f>
        <v>0</v>
      </c>
      <c r="N76" s="43"/>
      <c r="O76" s="43">
        <v>0</v>
      </c>
      <c r="P76" s="43"/>
    </row>
    <row r="77" spans="1:16" s="101" customFormat="1" ht="30" customHeight="1">
      <c r="A77" s="38" t="s">
        <v>299</v>
      </c>
      <c r="B77" s="6"/>
      <c r="C77" s="34"/>
      <c r="D77" s="43">
        <f>E77+F77+G77</f>
        <v>289</v>
      </c>
      <c r="E77" s="43"/>
      <c r="F77" s="43">
        <v>289</v>
      </c>
      <c r="G77" s="43"/>
      <c r="H77" s="43">
        <v>0</v>
      </c>
      <c r="I77" s="76">
        <f>J77+K77+L77</f>
        <v>0</v>
      </c>
      <c r="J77" s="43"/>
      <c r="K77" s="43">
        <v>0</v>
      </c>
      <c r="L77" s="43"/>
      <c r="M77" s="76">
        <f>N77+O77+P77</f>
        <v>0</v>
      </c>
      <c r="N77" s="43"/>
      <c r="O77" s="43">
        <v>0</v>
      </c>
      <c r="P77" s="43"/>
    </row>
    <row r="78" spans="1:16" s="101" customFormat="1" ht="32.25" customHeight="1">
      <c r="A78" s="38" t="s">
        <v>300</v>
      </c>
      <c r="B78" s="6"/>
      <c r="C78" s="34"/>
      <c r="D78" s="43">
        <f>E78+F78+G78</f>
        <v>289</v>
      </c>
      <c r="E78" s="43"/>
      <c r="F78" s="43">
        <v>289</v>
      </c>
      <c r="G78" s="43"/>
      <c r="H78" s="43">
        <v>0</v>
      </c>
      <c r="I78" s="76">
        <f>J78+K78+L78</f>
        <v>0</v>
      </c>
      <c r="J78" s="43"/>
      <c r="K78" s="43">
        <v>0</v>
      </c>
      <c r="L78" s="43"/>
      <c r="M78" s="76">
        <f>N78+O78+P78</f>
        <v>0</v>
      </c>
      <c r="N78" s="43"/>
      <c r="O78" s="43">
        <v>0</v>
      </c>
      <c r="P78" s="43"/>
    </row>
    <row r="79" spans="1:16" s="101" customFormat="1" ht="12.75">
      <c r="A79" s="1" t="s">
        <v>130</v>
      </c>
      <c r="B79" s="9"/>
      <c r="C79" s="8"/>
      <c r="D79" s="43"/>
      <c r="E79" s="43"/>
      <c r="F79" s="43"/>
      <c r="G79" s="43"/>
      <c r="H79" s="43"/>
      <c r="I79" s="76"/>
      <c r="J79" s="43"/>
      <c r="K79" s="43"/>
      <c r="L79" s="43"/>
      <c r="M79" s="76"/>
      <c r="N79" s="43"/>
      <c r="O79" s="43"/>
      <c r="P79" s="43"/>
    </row>
    <row r="80" spans="1:16" s="101" customFormat="1" ht="16.5" customHeight="1">
      <c r="A80" s="3" t="s">
        <v>124</v>
      </c>
      <c r="B80" s="6"/>
      <c r="C80" s="11"/>
      <c r="D80" s="43">
        <f>E80+F80+G80</f>
        <v>11185.2</v>
      </c>
      <c r="E80" s="43"/>
      <c r="F80" s="43">
        <v>10849.6</v>
      </c>
      <c r="G80" s="43">
        <v>335.6</v>
      </c>
      <c r="H80" s="43">
        <v>0</v>
      </c>
      <c r="I80" s="76">
        <f>J80+K80+L80</f>
        <v>0</v>
      </c>
      <c r="J80" s="43"/>
      <c r="K80" s="43">
        <v>0</v>
      </c>
      <c r="L80" s="43"/>
      <c r="M80" s="76">
        <f>N80+O80+P80</f>
        <v>0</v>
      </c>
      <c r="N80" s="43"/>
      <c r="O80" s="43">
        <v>0</v>
      </c>
      <c r="P80" s="43"/>
    </row>
    <row r="81" spans="1:16" s="102" customFormat="1" ht="15" customHeight="1">
      <c r="A81" s="54" t="s">
        <v>319</v>
      </c>
      <c r="B81" s="55"/>
      <c r="C81" s="52"/>
      <c r="D81" s="53"/>
      <c r="E81" s="53"/>
      <c r="F81" s="53"/>
      <c r="G81" s="53"/>
      <c r="H81" s="53"/>
      <c r="I81" s="80"/>
      <c r="J81" s="53"/>
      <c r="K81" s="53"/>
      <c r="L81" s="53"/>
      <c r="M81" s="80">
        <f>N81+O81+P81</f>
        <v>98.8</v>
      </c>
      <c r="N81" s="53"/>
      <c r="O81" s="53">
        <v>95.8</v>
      </c>
      <c r="P81" s="53">
        <v>3</v>
      </c>
    </row>
    <row r="82" spans="1:16" s="101" customFormat="1" ht="12.75">
      <c r="A82" s="1" t="s">
        <v>131</v>
      </c>
      <c r="B82" s="9"/>
      <c r="C82" s="8"/>
      <c r="D82" s="43"/>
      <c r="E82" s="43"/>
      <c r="F82" s="43"/>
      <c r="G82" s="43"/>
      <c r="H82" s="43"/>
      <c r="I82" s="76"/>
      <c r="J82" s="43"/>
      <c r="K82" s="49"/>
      <c r="L82" s="43"/>
      <c r="M82" s="76"/>
      <c r="N82" s="43"/>
      <c r="O82" s="49"/>
      <c r="P82" s="43"/>
    </row>
    <row r="83" spans="1:16" s="101" customFormat="1" ht="12.75">
      <c r="A83" s="3" t="s">
        <v>103</v>
      </c>
      <c r="B83" s="6"/>
      <c r="C83" s="11"/>
      <c r="D83" s="43">
        <f>E83+F83+G83</f>
        <v>8619.2</v>
      </c>
      <c r="E83" s="43"/>
      <c r="F83" s="43">
        <v>8360.6</v>
      </c>
      <c r="G83" s="43">
        <v>258.6</v>
      </c>
      <c r="H83" s="43">
        <v>653</v>
      </c>
      <c r="I83" s="76">
        <f>J83+K83+L83</f>
        <v>673.1</v>
      </c>
      <c r="J83" s="43"/>
      <c r="K83" s="43">
        <v>652.9</v>
      </c>
      <c r="L83" s="43">
        <v>20.2</v>
      </c>
      <c r="M83" s="76">
        <f>N83+O83+P83</f>
        <v>673.1</v>
      </c>
      <c r="N83" s="43"/>
      <c r="O83" s="43">
        <v>652.9</v>
      </c>
      <c r="P83" s="43">
        <v>20.2</v>
      </c>
    </row>
    <row r="84" spans="1:16" s="102" customFormat="1" ht="15" customHeight="1">
      <c r="A84" s="54" t="s">
        <v>319</v>
      </c>
      <c r="B84" s="55"/>
      <c r="C84" s="52"/>
      <c r="D84" s="53"/>
      <c r="E84" s="53"/>
      <c r="F84" s="53"/>
      <c r="G84" s="53"/>
      <c r="H84" s="53"/>
      <c r="I84" s="80"/>
      <c r="J84" s="53"/>
      <c r="K84" s="53"/>
      <c r="L84" s="53"/>
      <c r="M84" s="80">
        <f>N84+O84+P84</f>
        <v>1062.7</v>
      </c>
      <c r="N84" s="53"/>
      <c r="O84" s="53">
        <v>1030.8</v>
      </c>
      <c r="P84" s="53">
        <v>31.9</v>
      </c>
    </row>
    <row r="85" spans="1:16" s="101" customFormat="1" ht="12.75">
      <c r="A85" s="3" t="s">
        <v>104</v>
      </c>
      <c r="B85" s="6"/>
      <c r="C85" s="11"/>
      <c r="D85" s="43">
        <f>E85+F85+G85</f>
        <v>8684.6</v>
      </c>
      <c r="E85" s="43"/>
      <c r="F85" s="43">
        <v>8424.1</v>
      </c>
      <c r="G85" s="43">
        <v>260.5</v>
      </c>
      <c r="H85" s="43">
        <v>695</v>
      </c>
      <c r="I85" s="76">
        <f>J85+K85+L85</f>
        <v>716.2</v>
      </c>
      <c r="J85" s="43"/>
      <c r="K85" s="43">
        <v>694.6</v>
      </c>
      <c r="L85" s="43">
        <v>21.6</v>
      </c>
      <c r="M85" s="76">
        <f>N85+O85+P85</f>
        <v>716.1</v>
      </c>
      <c r="N85" s="43"/>
      <c r="O85" s="43">
        <v>694.6</v>
      </c>
      <c r="P85" s="43">
        <v>21.5</v>
      </c>
    </row>
    <row r="86" spans="1:16" s="102" customFormat="1" ht="15" customHeight="1">
      <c r="A86" s="54" t="s">
        <v>319</v>
      </c>
      <c r="B86" s="55"/>
      <c r="C86" s="52"/>
      <c r="D86" s="53"/>
      <c r="E86" s="53"/>
      <c r="F86" s="53"/>
      <c r="G86" s="53"/>
      <c r="H86" s="53"/>
      <c r="I86" s="80"/>
      <c r="J86" s="53"/>
      <c r="K86" s="53"/>
      <c r="L86" s="53"/>
      <c r="M86" s="80">
        <f>N86+O86+P86</f>
        <v>1034.1</v>
      </c>
      <c r="N86" s="53"/>
      <c r="O86" s="53">
        <v>1003.1</v>
      </c>
      <c r="P86" s="53">
        <v>31</v>
      </c>
    </row>
    <row r="87" spans="1:16" s="101" customFormat="1" ht="25.5">
      <c r="A87" s="3" t="s">
        <v>301</v>
      </c>
      <c r="B87" s="6"/>
      <c r="C87" s="11"/>
      <c r="D87" s="43">
        <f>E87+F87+G87</f>
        <v>289</v>
      </c>
      <c r="E87" s="43"/>
      <c r="F87" s="43">
        <v>289</v>
      </c>
      <c r="G87" s="43"/>
      <c r="H87" s="43">
        <v>0</v>
      </c>
      <c r="I87" s="76">
        <f>J87+K87+L87</f>
        <v>0</v>
      </c>
      <c r="J87" s="43"/>
      <c r="K87" s="43">
        <v>0</v>
      </c>
      <c r="L87" s="43"/>
      <c r="M87" s="76">
        <f>N87+O87+P87</f>
        <v>0</v>
      </c>
      <c r="N87" s="43"/>
      <c r="O87" s="43">
        <v>0</v>
      </c>
      <c r="P87" s="43"/>
    </row>
    <row r="88" spans="1:16" s="101" customFormat="1" ht="30" customHeight="1">
      <c r="A88" s="38" t="s">
        <v>302</v>
      </c>
      <c r="B88" s="6"/>
      <c r="C88" s="11"/>
      <c r="D88" s="43">
        <f>E88+F88+G88</f>
        <v>289</v>
      </c>
      <c r="E88" s="43"/>
      <c r="F88" s="43">
        <v>289</v>
      </c>
      <c r="G88" s="43"/>
      <c r="H88" s="43">
        <v>0</v>
      </c>
      <c r="I88" s="76">
        <f>J88+K88+L88</f>
        <v>0</v>
      </c>
      <c r="J88" s="43"/>
      <c r="K88" s="43">
        <v>0</v>
      </c>
      <c r="L88" s="43"/>
      <c r="M88" s="76">
        <f>N88+O88+P88</f>
        <v>0</v>
      </c>
      <c r="N88" s="43"/>
      <c r="O88" s="43">
        <v>0</v>
      </c>
      <c r="P88" s="43"/>
    </row>
    <row r="89" spans="1:16" s="101" customFormat="1" ht="12.75">
      <c r="A89" s="1" t="s">
        <v>137</v>
      </c>
      <c r="B89" s="9"/>
      <c r="C89" s="34"/>
      <c r="D89" s="43"/>
      <c r="E89" s="43"/>
      <c r="F89" s="43"/>
      <c r="G89" s="43"/>
      <c r="H89" s="43"/>
      <c r="I89" s="76"/>
      <c r="J89" s="43"/>
      <c r="K89" s="43"/>
      <c r="L89" s="43"/>
      <c r="M89" s="76"/>
      <c r="N89" s="43"/>
      <c r="O89" s="43"/>
      <c r="P89" s="43"/>
    </row>
    <row r="90" spans="1:16" s="101" customFormat="1" ht="12.75">
      <c r="A90" s="3" t="s">
        <v>123</v>
      </c>
      <c r="B90" s="6"/>
      <c r="C90" s="34"/>
      <c r="D90" s="43">
        <f>E90+F90+G90</f>
        <v>9356.900000000001</v>
      </c>
      <c r="E90" s="43"/>
      <c r="F90" s="43">
        <v>9076.2</v>
      </c>
      <c r="G90" s="43">
        <v>280.7</v>
      </c>
      <c r="H90" s="43">
        <v>0</v>
      </c>
      <c r="I90" s="76">
        <f>J90+K90+L90</f>
        <v>0</v>
      </c>
      <c r="J90" s="43"/>
      <c r="K90" s="43">
        <v>0</v>
      </c>
      <c r="L90" s="43"/>
      <c r="M90" s="76">
        <f>N90+O90+P90</f>
        <v>0</v>
      </c>
      <c r="N90" s="43"/>
      <c r="O90" s="43">
        <v>0</v>
      </c>
      <c r="P90" s="43"/>
    </row>
    <row r="91" spans="1:16" s="102" customFormat="1" ht="25.5">
      <c r="A91" s="79" t="s">
        <v>331</v>
      </c>
      <c r="B91" s="55"/>
      <c r="C91" s="103"/>
      <c r="D91" s="53"/>
      <c r="E91" s="53"/>
      <c r="F91" s="53"/>
      <c r="G91" s="53"/>
      <c r="H91" s="53"/>
      <c r="I91" s="80"/>
      <c r="J91" s="53"/>
      <c r="K91" s="53"/>
      <c r="L91" s="53"/>
      <c r="M91" s="80"/>
      <c r="N91" s="53"/>
      <c r="O91" s="53"/>
      <c r="P91" s="53"/>
    </row>
    <row r="92" spans="1:16" s="102" customFormat="1" ht="25.5">
      <c r="A92" s="50" t="s">
        <v>332</v>
      </c>
      <c r="B92" s="55"/>
      <c r="C92" s="103"/>
      <c r="D92" s="53"/>
      <c r="E92" s="53"/>
      <c r="F92" s="53"/>
      <c r="G92" s="53"/>
      <c r="H92" s="53"/>
      <c r="I92" s="80"/>
      <c r="J92" s="53"/>
      <c r="K92" s="53"/>
      <c r="L92" s="53"/>
      <c r="M92" s="80">
        <f>N92+O92+P92</f>
        <v>2734</v>
      </c>
      <c r="N92" s="53"/>
      <c r="O92" s="53">
        <v>2652</v>
      </c>
      <c r="P92" s="53">
        <v>82</v>
      </c>
    </row>
    <row r="93" spans="1:16" s="101" customFormat="1" ht="12.75">
      <c r="A93" s="1" t="s">
        <v>178</v>
      </c>
      <c r="B93" s="6"/>
      <c r="C93" s="34"/>
      <c r="D93" s="43"/>
      <c r="E93" s="43"/>
      <c r="F93" s="43"/>
      <c r="G93" s="43"/>
      <c r="H93" s="43"/>
      <c r="I93" s="76"/>
      <c r="J93" s="43"/>
      <c r="K93" s="43"/>
      <c r="L93" s="43"/>
      <c r="M93" s="76"/>
      <c r="N93" s="43"/>
      <c r="O93" s="43"/>
      <c r="P93" s="43"/>
    </row>
    <row r="94" spans="1:16" s="101" customFormat="1" ht="25.5">
      <c r="A94" s="38" t="s">
        <v>40</v>
      </c>
      <c r="B94" s="6"/>
      <c r="C94" s="34"/>
      <c r="D94" s="43">
        <f>E94+F94+G94</f>
        <v>289</v>
      </c>
      <c r="E94" s="43"/>
      <c r="F94" s="43">
        <v>289</v>
      </c>
      <c r="G94" s="43"/>
      <c r="H94" s="43">
        <v>0</v>
      </c>
      <c r="I94" s="76">
        <f>J94+K94+L94</f>
        <v>0</v>
      </c>
      <c r="J94" s="43"/>
      <c r="K94" s="43">
        <v>0</v>
      </c>
      <c r="L94" s="43"/>
      <c r="M94" s="76">
        <f>N94+O94+P94</f>
        <v>0</v>
      </c>
      <c r="N94" s="43"/>
      <c r="O94" s="43">
        <v>0</v>
      </c>
      <c r="P94" s="43"/>
    </row>
    <row r="95" spans="1:16" s="101" customFormat="1" ht="25.5">
      <c r="A95" s="38" t="s">
        <v>41</v>
      </c>
      <c r="B95" s="6"/>
      <c r="C95" s="34"/>
      <c r="D95" s="43">
        <f>E95+F95+G95</f>
        <v>289</v>
      </c>
      <c r="E95" s="43"/>
      <c r="F95" s="43">
        <v>289</v>
      </c>
      <c r="G95" s="43"/>
      <c r="H95" s="43">
        <v>0</v>
      </c>
      <c r="I95" s="76">
        <f>J95+K95+L95</f>
        <v>0</v>
      </c>
      <c r="J95" s="43"/>
      <c r="K95" s="43">
        <v>0</v>
      </c>
      <c r="L95" s="43"/>
      <c r="M95" s="76">
        <f>N95+O95+P95</f>
        <v>0</v>
      </c>
      <c r="N95" s="43"/>
      <c r="O95" s="43">
        <v>0</v>
      </c>
      <c r="P95" s="43"/>
    </row>
    <row r="96" spans="1:16" s="101" customFormat="1" ht="12.75">
      <c r="A96" s="1" t="s">
        <v>132</v>
      </c>
      <c r="B96" s="9"/>
      <c r="C96" s="8"/>
      <c r="D96" s="43"/>
      <c r="E96" s="43"/>
      <c r="F96" s="43"/>
      <c r="G96" s="43"/>
      <c r="H96" s="43"/>
      <c r="I96" s="76"/>
      <c r="J96" s="43"/>
      <c r="K96" s="43"/>
      <c r="L96" s="43"/>
      <c r="M96" s="76"/>
      <c r="N96" s="43"/>
      <c r="O96" s="43"/>
      <c r="P96" s="43"/>
    </row>
    <row r="97" spans="1:16" s="101" customFormat="1" ht="12.75">
      <c r="A97" s="3" t="s">
        <v>102</v>
      </c>
      <c r="B97" s="6"/>
      <c r="C97" s="11"/>
      <c r="D97" s="43">
        <f>E97+F97+G97</f>
        <v>9079.9</v>
      </c>
      <c r="E97" s="43"/>
      <c r="F97" s="43">
        <v>8807.5</v>
      </c>
      <c r="G97" s="43">
        <v>272.4</v>
      </c>
      <c r="H97" s="43">
        <v>0</v>
      </c>
      <c r="I97" s="76">
        <f aca="true" t="shared" si="3" ref="I97:I105">J97+K97+L97</f>
        <v>0</v>
      </c>
      <c r="J97" s="43"/>
      <c r="K97" s="43">
        <v>0</v>
      </c>
      <c r="L97" s="43"/>
      <c r="M97" s="76">
        <f aca="true" t="shared" si="4" ref="M97:M105">N97+O97+P97</f>
        <v>0</v>
      </c>
      <c r="N97" s="43"/>
      <c r="O97" s="43">
        <v>0</v>
      </c>
      <c r="P97" s="43"/>
    </row>
    <row r="98" spans="1:16" s="101" customFormat="1" ht="25.5">
      <c r="A98" s="3" t="s">
        <v>251</v>
      </c>
      <c r="B98" s="6"/>
      <c r="C98" s="11"/>
      <c r="D98" s="43">
        <f>E98+F98+G98</f>
        <v>2551.5</v>
      </c>
      <c r="E98" s="43"/>
      <c r="F98" s="43">
        <v>2475</v>
      </c>
      <c r="G98" s="43">
        <v>76.5</v>
      </c>
      <c r="H98" s="43">
        <v>400</v>
      </c>
      <c r="I98" s="76">
        <f t="shared" si="3"/>
        <v>0</v>
      </c>
      <c r="J98" s="43"/>
      <c r="K98" s="43">
        <v>0</v>
      </c>
      <c r="L98" s="43"/>
      <c r="M98" s="76">
        <f t="shared" si="4"/>
        <v>0</v>
      </c>
      <c r="N98" s="43"/>
      <c r="O98" s="43">
        <v>0</v>
      </c>
      <c r="P98" s="43"/>
    </row>
    <row r="99" spans="1:16" s="101" customFormat="1" ht="25.5">
      <c r="A99" s="99" t="s">
        <v>150</v>
      </c>
      <c r="B99" s="9"/>
      <c r="C99" s="34"/>
      <c r="D99" s="42">
        <f>SUM(D101:D105)</f>
        <v>205633.8</v>
      </c>
      <c r="E99" s="42">
        <f>SUM(E101:E105)</f>
        <v>0</v>
      </c>
      <c r="F99" s="42">
        <f>SUM(F101:F105)</f>
        <v>199464.80000000002</v>
      </c>
      <c r="G99" s="42">
        <f>SUM(G101:G105)</f>
        <v>6169</v>
      </c>
      <c r="H99" s="42">
        <f>SUM(H101:H105)</f>
        <v>75300</v>
      </c>
      <c r="I99" s="78">
        <f>J99+K99+L99</f>
        <v>52738.8</v>
      </c>
      <c r="J99" s="42">
        <f>SUM(J101:J105)</f>
        <v>0</v>
      </c>
      <c r="K99" s="42">
        <f>SUM(K101:K105)</f>
        <v>51446</v>
      </c>
      <c r="L99" s="42">
        <f>SUM(L101:L105)</f>
        <v>1292.8</v>
      </c>
      <c r="M99" s="78">
        <f>N99+O99+P99</f>
        <v>86155.79999999999</v>
      </c>
      <c r="N99" s="42">
        <f>SUM(N101:N105)</f>
        <v>0</v>
      </c>
      <c r="O99" s="42">
        <f>SUM(O101:O106)</f>
        <v>83986.9</v>
      </c>
      <c r="P99" s="42">
        <f>SUM(P101:P105)</f>
        <v>2168.9</v>
      </c>
    </row>
    <row r="100" spans="1:16" s="128" customFormat="1" ht="12">
      <c r="A100" s="123" t="s">
        <v>6</v>
      </c>
      <c r="B100" s="124"/>
      <c r="C100" s="125"/>
      <c r="D100" s="126"/>
      <c r="E100" s="126"/>
      <c r="F100" s="126"/>
      <c r="G100" s="126"/>
      <c r="H100" s="126"/>
      <c r="I100" s="127"/>
      <c r="J100" s="126"/>
      <c r="K100" s="126"/>
      <c r="L100" s="126"/>
      <c r="M100" s="127">
        <f>N100+O100+P100</f>
        <v>33547.3</v>
      </c>
      <c r="N100" s="126"/>
      <c r="O100" s="126">
        <f>O102+O104+O106</f>
        <v>32540.9</v>
      </c>
      <c r="P100" s="126">
        <f>P102+P104+P106</f>
        <v>1006.4000000000001</v>
      </c>
    </row>
    <row r="101" spans="1:16" s="101" customFormat="1" ht="27" customHeight="1">
      <c r="A101" s="4" t="s">
        <v>90</v>
      </c>
      <c r="B101" s="6"/>
      <c r="C101" s="34"/>
      <c r="D101" s="43">
        <f>E101+F101+G101</f>
        <v>79963</v>
      </c>
      <c r="E101" s="43"/>
      <c r="F101" s="43">
        <v>77564.1</v>
      </c>
      <c r="G101" s="43">
        <v>2398.9</v>
      </c>
      <c r="H101" s="43">
        <v>41800</v>
      </c>
      <c r="I101" s="76">
        <f t="shared" si="3"/>
        <v>43092.8</v>
      </c>
      <c r="J101" s="43"/>
      <c r="K101" s="43">
        <v>41800</v>
      </c>
      <c r="L101" s="43">
        <v>1292.8</v>
      </c>
      <c r="M101" s="76">
        <f t="shared" si="4"/>
        <v>43092.8</v>
      </c>
      <c r="N101" s="43"/>
      <c r="O101" s="43">
        <v>41800</v>
      </c>
      <c r="P101" s="43">
        <v>1292.8</v>
      </c>
    </row>
    <row r="102" spans="1:16" s="102" customFormat="1" ht="15" customHeight="1">
      <c r="A102" s="54" t="s">
        <v>319</v>
      </c>
      <c r="B102" s="55"/>
      <c r="C102" s="52"/>
      <c r="D102" s="53"/>
      <c r="E102" s="53"/>
      <c r="F102" s="53"/>
      <c r="G102" s="53"/>
      <c r="H102" s="53"/>
      <c r="I102" s="80"/>
      <c r="J102" s="53"/>
      <c r="K102" s="53"/>
      <c r="L102" s="53"/>
      <c r="M102" s="80">
        <f>N102+O102+P102</f>
        <v>6222.7</v>
      </c>
      <c r="N102" s="53"/>
      <c r="O102" s="53">
        <v>6036</v>
      </c>
      <c r="P102" s="53">
        <v>186.7</v>
      </c>
    </row>
    <row r="103" spans="1:16" s="101" customFormat="1" ht="26.25" customHeight="1">
      <c r="A103" s="4" t="s">
        <v>184</v>
      </c>
      <c r="B103" s="6"/>
      <c r="C103" s="34"/>
      <c r="D103" s="43">
        <f>E103+F103+G103</f>
        <v>41707.799999999996</v>
      </c>
      <c r="E103" s="43"/>
      <c r="F103" s="43">
        <v>40456.6</v>
      </c>
      <c r="G103" s="43">
        <v>1251.2</v>
      </c>
      <c r="H103" s="43">
        <v>15500</v>
      </c>
      <c r="I103" s="76">
        <f t="shared" si="3"/>
        <v>9646</v>
      </c>
      <c r="J103" s="43"/>
      <c r="K103" s="43">
        <v>9646</v>
      </c>
      <c r="L103" s="43"/>
      <c r="M103" s="76">
        <f t="shared" si="4"/>
        <v>9944.4</v>
      </c>
      <c r="N103" s="43"/>
      <c r="O103" s="43">
        <v>9646</v>
      </c>
      <c r="P103" s="43">
        <v>298.4</v>
      </c>
    </row>
    <row r="104" spans="1:16" s="102" customFormat="1" ht="15" customHeight="1">
      <c r="A104" s="54" t="s">
        <v>319</v>
      </c>
      <c r="B104" s="55"/>
      <c r="C104" s="52"/>
      <c r="D104" s="53"/>
      <c r="E104" s="53"/>
      <c r="F104" s="53"/>
      <c r="G104" s="53"/>
      <c r="H104" s="53"/>
      <c r="I104" s="80"/>
      <c r="J104" s="53"/>
      <c r="K104" s="43"/>
      <c r="L104" s="53"/>
      <c r="M104" s="80">
        <f>N104+O104+P104</f>
        <v>13034.4</v>
      </c>
      <c r="N104" s="53"/>
      <c r="O104" s="53">
        <v>12643.4</v>
      </c>
      <c r="P104" s="53">
        <v>391</v>
      </c>
    </row>
    <row r="105" spans="1:16" s="101" customFormat="1" ht="16.5" customHeight="1">
      <c r="A105" s="4" t="s">
        <v>232</v>
      </c>
      <c r="B105" s="6"/>
      <c r="C105" s="34"/>
      <c r="D105" s="43">
        <f>E105+F105+G105</f>
        <v>83963</v>
      </c>
      <c r="E105" s="43"/>
      <c r="F105" s="43">
        <v>81444.1</v>
      </c>
      <c r="G105" s="43">
        <v>2518.9</v>
      </c>
      <c r="H105" s="43">
        <v>18000</v>
      </c>
      <c r="I105" s="76">
        <f t="shared" si="3"/>
        <v>0</v>
      </c>
      <c r="J105" s="43"/>
      <c r="K105" s="43">
        <v>0</v>
      </c>
      <c r="L105" s="43"/>
      <c r="M105" s="76">
        <f t="shared" si="4"/>
        <v>0</v>
      </c>
      <c r="N105" s="43"/>
      <c r="O105" s="49"/>
      <c r="P105" s="43"/>
    </row>
    <row r="106" spans="1:16" s="102" customFormat="1" ht="25.5" customHeight="1">
      <c r="A106" s="104" t="s">
        <v>320</v>
      </c>
      <c r="B106" s="55"/>
      <c r="C106" s="103"/>
      <c r="D106" s="53"/>
      <c r="E106" s="53"/>
      <c r="F106" s="53"/>
      <c r="G106" s="53"/>
      <c r="H106" s="53"/>
      <c r="I106" s="80"/>
      <c r="J106" s="53"/>
      <c r="K106" s="53"/>
      <c r="L106" s="53"/>
      <c r="M106" s="80">
        <f>N106+O106+P106</f>
        <v>14290.2</v>
      </c>
      <c r="N106" s="53"/>
      <c r="O106" s="53">
        <v>13861.5</v>
      </c>
      <c r="P106" s="53">
        <v>428.7</v>
      </c>
    </row>
    <row r="107" spans="1:16" s="101" customFormat="1" ht="25.5">
      <c r="A107" s="105" t="s">
        <v>152</v>
      </c>
      <c r="B107" s="9"/>
      <c r="C107" s="34"/>
      <c r="D107" s="42">
        <f>SUM(D108:D154)</f>
        <v>180271.00000000003</v>
      </c>
      <c r="E107" s="42">
        <f>SUM(E108:E154)</f>
        <v>0</v>
      </c>
      <c r="F107" s="42">
        <f>SUM(F108:F154)</f>
        <v>180271.00000000003</v>
      </c>
      <c r="G107" s="42">
        <f>SUM(G108:G154)</f>
        <v>0</v>
      </c>
      <c r="H107" s="42">
        <f>SUM(H108:H154)</f>
        <v>3129.6</v>
      </c>
      <c r="I107" s="78">
        <f>J107+K107+L107</f>
        <v>0</v>
      </c>
      <c r="J107" s="42">
        <f>SUM(J108:J154)</f>
        <v>0</v>
      </c>
      <c r="K107" s="42">
        <f>SUM(K108:K154)</f>
        <v>0</v>
      </c>
      <c r="L107" s="42">
        <f>SUM(L108:L154)</f>
        <v>0</v>
      </c>
      <c r="M107" s="78">
        <f>N107+O107+P107</f>
        <v>0</v>
      </c>
      <c r="N107" s="42">
        <f>SUM(N108:N154)</f>
        <v>0</v>
      </c>
      <c r="O107" s="42">
        <f>SUM(O108:O154)</f>
        <v>0</v>
      </c>
      <c r="P107" s="42">
        <f>SUM(P108:P154)</f>
        <v>0</v>
      </c>
    </row>
    <row r="108" spans="1:16" s="101" customFormat="1" ht="25.5">
      <c r="A108" s="13" t="s">
        <v>185</v>
      </c>
      <c r="B108" s="6"/>
      <c r="C108" s="34"/>
      <c r="D108" s="43">
        <f aca="true" t="shared" si="5" ref="D108:D154">E108+F108+G108</f>
        <v>4875.2</v>
      </c>
      <c r="E108" s="43"/>
      <c r="F108" s="43">
        <v>4875.2</v>
      </c>
      <c r="G108" s="43"/>
      <c r="H108" s="43">
        <v>0</v>
      </c>
      <c r="I108" s="76">
        <f>J108+K108+L108</f>
        <v>0</v>
      </c>
      <c r="J108" s="43"/>
      <c r="K108" s="43">
        <v>0</v>
      </c>
      <c r="L108" s="43"/>
      <c r="M108" s="76">
        <f>N108+O108+P108</f>
        <v>0</v>
      </c>
      <c r="N108" s="43"/>
      <c r="O108" s="43">
        <v>0</v>
      </c>
      <c r="P108" s="43"/>
    </row>
    <row r="109" spans="1:16" s="101" customFormat="1" ht="25.5">
      <c r="A109" s="13" t="s">
        <v>186</v>
      </c>
      <c r="B109" s="6"/>
      <c r="C109" s="34"/>
      <c r="D109" s="43">
        <f t="shared" si="5"/>
        <v>3250.1</v>
      </c>
      <c r="E109" s="43"/>
      <c r="F109" s="43">
        <v>3250.1</v>
      </c>
      <c r="G109" s="43"/>
      <c r="H109" s="43">
        <v>0</v>
      </c>
      <c r="I109" s="76">
        <f aca="true" t="shared" si="6" ref="I109:I154">J109+K109+L109</f>
        <v>0</v>
      </c>
      <c r="J109" s="43"/>
      <c r="K109" s="43">
        <v>0</v>
      </c>
      <c r="L109" s="43"/>
      <c r="M109" s="76">
        <f aca="true" t="shared" si="7" ref="M109:M154">N109+O109+P109</f>
        <v>0</v>
      </c>
      <c r="N109" s="43"/>
      <c r="O109" s="43">
        <v>0</v>
      </c>
      <c r="P109" s="43"/>
    </row>
    <row r="110" spans="1:16" s="101" customFormat="1" ht="25.5">
      <c r="A110" s="13" t="s">
        <v>78</v>
      </c>
      <c r="B110" s="6"/>
      <c r="C110" s="34"/>
      <c r="D110" s="43">
        <f t="shared" si="5"/>
        <v>2708.4</v>
      </c>
      <c r="E110" s="43"/>
      <c r="F110" s="43">
        <v>2708.4</v>
      </c>
      <c r="G110" s="43"/>
      <c r="H110" s="43">
        <v>0</v>
      </c>
      <c r="I110" s="76">
        <f t="shared" si="6"/>
        <v>0</v>
      </c>
      <c r="J110" s="43"/>
      <c r="K110" s="43">
        <v>0</v>
      </c>
      <c r="L110" s="43"/>
      <c r="M110" s="76">
        <f t="shared" si="7"/>
        <v>0</v>
      </c>
      <c r="N110" s="43"/>
      <c r="O110" s="43">
        <v>0</v>
      </c>
      <c r="P110" s="43"/>
    </row>
    <row r="111" spans="1:16" s="101" customFormat="1" ht="25.5">
      <c r="A111" s="13" t="s">
        <v>79</v>
      </c>
      <c r="B111" s="6"/>
      <c r="C111" s="34"/>
      <c r="D111" s="43">
        <f t="shared" si="5"/>
        <v>993.1</v>
      </c>
      <c r="E111" s="43"/>
      <c r="F111" s="43">
        <v>993.1</v>
      </c>
      <c r="G111" s="43"/>
      <c r="H111" s="43">
        <v>0</v>
      </c>
      <c r="I111" s="76">
        <f t="shared" si="6"/>
        <v>0</v>
      </c>
      <c r="J111" s="43"/>
      <c r="K111" s="43">
        <v>0</v>
      </c>
      <c r="L111" s="43"/>
      <c r="M111" s="76">
        <f t="shared" si="7"/>
        <v>0</v>
      </c>
      <c r="N111" s="43"/>
      <c r="O111" s="43">
        <v>0</v>
      </c>
      <c r="P111" s="43"/>
    </row>
    <row r="112" spans="1:16" s="101" customFormat="1" ht="25.5">
      <c r="A112" s="13" t="s">
        <v>80</v>
      </c>
      <c r="B112" s="6"/>
      <c r="C112" s="34"/>
      <c r="D112" s="43">
        <f t="shared" si="5"/>
        <v>993.1</v>
      </c>
      <c r="E112" s="43"/>
      <c r="F112" s="43">
        <v>993.1</v>
      </c>
      <c r="G112" s="43"/>
      <c r="H112" s="43">
        <v>0</v>
      </c>
      <c r="I112" s="76">
        <f t="shared" si="6"/>
        <v>0</v>
      </c>
      <c r="J112" s="43"/>
      <c r="K112" s="43">
        <v>0</v>
      </c>
      <c r="L112" s="43"/>
      <c r="M112" s="76">
        <f t="shared" si="7"/>
        <v>0</v>
      </c>
      <c r="N112" s="43"/>
      <c r="O112" s="43">
        <v>0</v>
      </c>
      <c r="P112" s="43"/>
    </row>
    <row r="113" spans="1:16" s="101" customFormat="1" ht="25.5">
      <c r="A113" s="13" t="s">
        <v>81</v>
      </c>
      <c r="B113" s="6"/>
      <c r="C113" s="34"/>
      <c r="D113" s="43">
        <f t="shared" si="5"/>
        <v>993.1</v>
      </c>
      <c r="E113" s="43"/>
      <c r="F113" s="43">
        <v>993.1</v>
      </c>
      <c r="G113" s="43"/>
      <c r="H113" s="43">
        <v>0</v>
      </c>
      <c r="I113" s="76">
        <f t="shared" si="6"/>
        <v>0</v>
      </c>
      <c r="J113" s="43"/>
      <c r="K113" s="43">
        <v>0</v>
      </c>
      <c r="L113" s="43"/>
      <c r="M113" s="76">
        <f t="shared" si="7"/>
        <v>0</v>
      </c>
      <c r="N113" s="43"/>
      <c r="O113" s="43">
        <v>0</v>
      </c>
      <c r="P113" s="43"/>
    </row>
    <row r="114" spans="1:16" s="101" customFormat="1" ht="25.5">
      <c r="A114" s="13" t="s">
        <v>82</v>
      </c>
      <c r="B114" s="6"/>
      <c r="C114" s="34"/>
      <c r="D114" s="43">
        <f t="shared" si="5"/>
        <v>993.1</v>
      </c>
      <c r="E114" s="43"/>
      <c r="F114" s="43">
        <v>993.1</v>
      </c>
      <c r="G114" s="43"/>
      <c r="H114" s="43">
        <v>0</v>
      </c>
      <c r="I114" s="76">
        <f t="shared" si="6"/>
        <v>0</v>
      </c>
      <c r="J114" s="43"/>
      <c r="K114" s="43">
        <v>0</v>
      </c>
      <c r="L114" s="43"/>
      <c r="M114" s="76">
        <f t="shared" si="7"/>
        <v>0</v>
      </c>
      <c r="N114" s="43"/>
      <c r="O114" s="43">
        <v>0</v>
      </c>
      <c r="P114" s="43"/>
    </row>
    <row r="115" spans="1:16" s="101" customFormat="1" ht="25.5">
      <c r="A115" s="13" t="s">
        <v>83</v>
      </c>
      <c r="B115" s="6"/>
      <c r="C115" s="34"/>
      <c r="D115" s="43">
        <f t="shared" si="5"/>
        <v>993.1</v>
      </c>
      <c r="E115" s="43"/>
      <c r="F115" s="43">
        <v>993.1</v>
      </c>
      <c r="G115" s="43"/>
      <c r="H115" s="43">
        <v>0</v>
      </c>
      <c r="I115" s="76">
        <f t="shared" si="6"/>
        <v>0</v>
      </c>
      <c r="J115" s="43"/>
      <c r="K115" s="43">
        <v>0</v>
      </c>
      <c r="L115" s="43"/>
      <c r="M115" s="76">
        <f t="shared" si="7"/>
        <v>0</v>
      </c>
      <c r="N115" s="43"/>
      <c r="O115" s="43">
        <v>0</v>
      </c>
      <c r="P115" s="43"/>
    </row>
    <row r="116" spans="1:16" s="101" customFormat="1" ht="25.5">
      <c r="A116" s="13" t="s">
        <v>84</v>
      </c>
      <c r="B116" s="6"/>
      <c r="C116" s="34"/>
      <c r="D116" s="43">
        <f t="shared" si="5"/>
        <v>993.1</v>
      </c>
      <c r="E116" s="43"/>
      <c r="F116" s="43">
        <v>993.1</v>
      </c>
      <c r="G116" s="43"/>
      <c r="H116" s="43">
        <v>0</v>
      </c>
      <c r="I116" s="76">
        <f t="shared" si="6"/>
        <v>0</v>
      </c>
      <c r="J116" s="43"/>
      <c r="K116" s="43">
        <v>0</v>
      </c>
      <c r="L116" s="43"/>
      <c r="M116" s="76">
        <f t="shared" si="7"/>
        <v>0</v>
      </c>
      <c r="N116" s="43"/>
      <c r="O116" s="43">
        <v>0</v>
      </c>
      <c r="P116" s="43"/>
    </row>
    <row r="117" spans="1:16" s="101" customFormat="1" ht="38.25">
      <c r="A117" s="13" t="s">
        <v>212</v>
      </c>
      <c r="B117" s="6"/>
      <c r="C117" s="34"/>
      <c r="D117" s="43">
        <f t="shared" si="5"/>
        <v>1120</v>
      </c>
      <c r="E117" s="43"/>
      <c r="F117" s="43">
        <v>1120</v>
      </c>
      <c r="G117" s="43"/>
      <c r="H117" s="43">
        <v>0</v>
      </c>
      <c r="I117" s="76">
        <f t="shared" si="6"/>
        <v>0</v>
      </c>
      <c r="J117" s="43"/>
      <c r="K117" s="43">
        <v>0</v>
      </c>
      <c r="L117" s="43"/>
      <c r="M117" s="76">
        <f t="shared" si="7"/>
        <v>0</v>
      </c>
      <c r="N117" s="43"/>
      <c r="O117" s="43">
        <v>0</v>
      </c>
      <c r="P117" s="43"/>
    </row>
    <row r="118" spans="1:16" s="101" customFormat="1" ht="38.25">
      <c r="A118" s="13" t="s">
        <v>213</v>
      </c>
      <c r="B118" s="6"/>
      <c r="C118" s="34"/>
      <c r="D118" s="43">
        <f t="shared" si="5"/>
        <v>1588.4</v>
      </c>
      <c r="E118" s="43"/>
      <c r="F118" s="43">
        <v>1588.4</v>
      </c>
      <c r="G118" s="43"/>
      <c r="H118" s="43">
        <v>0</v>
      </c>
      <c r="I118" s="76">
        <f t="shared" si="6"/>
        <v>0</v>
      </c>
      <c r="J118" s="43"/>
      <c r="K118" s="43">
        <v>0</v>
      </c>
      <c r="L118" s="43"/>
      <c r="M118" s="76">
        <f t="shared" si="7"/>
        <v>0</v>
      </c>
      <c r="N118" s="43"/>
      <c r="O118" s="43">
        <v>0</v>
      </c>
      <c r="P118" s="43"/>
    </row>
    <row r="119" spans="1:16" s="101" customFormat="1" ht="12.75">
      <c r="A119" s="14" t="s">
        <v>187</v>
      </c>
      <c r="B119" s="6"/>
      <c r="C119" s="34"/>
      <c r="D119" s="43">
        <f t="shared" si="5"/>
        <v>2000</v>
      </c>
      <c r="E119" s="43"/>
      <c r="F119" s="43">
        <v>2000</v>
      </c>
      <c r="G119" s="43"/>
      <c r="H119" s="43">
        <v>0</v>
      </c>
      <c r="I119" s="76">
        <f t="shared" si="6"/>
        <v>0</v>
      </c>
      <c r="J119" s="43"/>
      <c r="K119" s="43">
        <v>0</v>
      </c>
      <c r="L119" s="43"/>
      <c r="M119" s="76">
        <f t="shared" si="7"/>
        <v>0</v>
      </c>
      <c r="N119" s="43"/>
      <c r="O119" s="43">
        <v>0</v>
      </c>
      <c r="P119" s="43"/>
    </row>
    <row r="120" spans="1:16" s="101" customFormat="1" ht="12.75">
      <c r="A120" s="14" t="s">
        <v>188</v>
      </c>
      <c r="B120" s="6"/>
      <c r="C120" s="34"/>
      <c r="D120" s="43">
        <f t="shared" si="5"/>
        <v>3000</v>
      </c>
      <c r="E120" s="43"/>
      <c r="F120" s="43">
        <v>3000</v>
      </c>
      <c r="G120" s="43"/>
      <c r="H120" s="43">
        <v>0</v>
      </c>
      <c r="I120" s="76">
        <f t="shared" si="6"/>
        <v>0</v>
      </c>
      <c r="J120" s="43"/>
      <c r="K120" s="43">
        <v>0</v>
      </c>
      <c r="L120" s="43"/>
      <c r="M120" s="76">
        <f t="shared" si="7"/>
        <v>0</v>
      </c>
      <c r="N120" s="43"/>
      <c r="O120" s="43">
        <v>0</v>
      </c>
      <c r="P120" s="43"/>
    </row>
    <row r="121" spans="1:16" s="101" customFormat="1" ht="25.5">
      <c r="A121" s="14" t="s">
        <v>161</v>
      </c>
      <c r="B121" s="6"/>
      <c r="C121" s="34"/>
      <c r="D121" s="43">
        <f t="shared" si="5"/>
        <v>3196.6</v>
      </c>
      <c r="E121" s="43"/>
      <c r="F121" s="43">
        <v>3196.6</v>
      </c>
      <c r="G121" s="43"/>
      <c r="H121" s="43">
        <v>0</v>
      </c>
      <c r="I121" s="76">
        <f t="shared" si="6"/>
        <v>0</v>
      </c>
      <c r="J121" s="43"/>
      <c r="K121" s="43">
        <v>0</v>
      </c>
      <c r="L121" s="43"/>
      <c r="M121" s="76">
        <f t="shared" si="7"/>
        <v>0</v>
      </c>
      <c r="N121" s="43"/>
      <c r="O121" s="43">
        <v>0</v>
      </c>
      <c r="P121" s="43"/>
    </row>
    <row r="122" spans="1:16" s="101" customFormat="1" ht="25.5">
      <c r="A122" s="14" t="s">
        <v>162</v>
      </c>
      <c r="B122" s="6"/>
      <c r="C122" s="34"/>
      <c r="D122" s="43">
        <f t="shared" si="5"/>
        <v>3196.6</v>
      </c>
      <c r="E122" s="43"/>
      <c r="F122" s="43">
        <v>3196.6</v>
      </c>
      <c r="G122" s="43"/>
      <c r="H122" s="43">
        <v>0</v>
      </c>
      <c r="I122" s="76">
        <f t="shared" si="6"/>
        <v>0</v>
      </c>
      <c r="J122" s="43"/>
      <c r="K122" s="43">
        <v>0</v>
      </c>
      <c r="L122" s="43"/>
      <c r="M122" s="76">
        <f t="shared" si="7"/>
        <v>0</v>
      </c>
      <c r="N122" s="43"/>
      <c r="O122" s="43">
        <v>0</v>
      </c>
      <c r="P122" s="43"/>
    </row>
    <row r="123" spans="1:16" s="101" customFormat="1" ht="19.5" customHeight="1">
      <c r="A123" s="14" t="s">
        <v>29</v>
      </c>
      <c r="B123" s="6"/>
      <c r="C123" s="34"/>
      <c r="D123" s="43">
        <f t="shared" si="5"/>
        <v>5752.6</v>
      </c>
      <c r="E123" s="43"/>
      <c r="F123" s="43">
        <v>5752.6</v>
      </c>
      <c r="G123" s="43"/>
      <c r="H123" s="43">
        <v>0</v>
      </c>
      <c r="I123" s="76">
        <f t="shared" si="6"/>
        <v>0</v>
      </c>
      <c r="J123" s="43"/>
      <c r="K123" s="43">
        <v>0</v>
      </c>
      <c r="L123" s="43"/>
      <c r="M123" s="76">
        <f t="shared" si="7"/>
        <v>0</v>
      </c>
      <c r="N123" s="43"/>
      <c r="O123" s="43">
        <v>0</v>
      </c>
      <c r="P123" s="43"/>
    </row>
    <row r="124" spans="1:16" s="101" customFormat="1" ht="20.25" customHeight="1">
      <c r="A124" s="14" t="s">
        <v>30</v>
      </c>
      <c r="B124" s="6"/>
      <c r="C124" s="34"/>
      <c r="D124" s="43">
        <f t="shared" si="5"/>
        <v>5752.6</v>
      </c>
      <c r="E124" s="43"/>
      <c r="F124" s="43">
        <v>5752.6</v>
      </c>
      <c r="G124" s="43"/>
      <c r="H124" s="43">
        <v>0</v>
      </c>
      <c r="I124" s="76">
        <f t="shared" si="6"/>
        <v>0</v>
      </c>
      <c r="J124" s="43"/>
      <c r="K124" s="43">
        <v>0</v>
      </c>
      <c r="L124" s="43"/>
      <c r="M124" s="76">
        <f t="shared" si="7"/>
        <v>0</v>
      </c>
      <c r="N124" s="43"/>
      <c r="O124" s="43">
        <v>0</v>
      </c>
      <c r="P124" s="43"/>
    </row>
    <row r="125" spans="1:16" s="101" customFormat="1" ht="12.75">
      <c r="A125" s="14" t="s">
        <v>163</v>
      </c>
      <c r="B125" s="6"/>
      <c r="C125" s="34"/>
      <c r="D125" s="43">
        <f t="shared" si="5"/>
        <v>3102.5</v>
      </c>
      <c r="E125" s="43"/>
      <c r="F125" s="43">
        <v>3102.5</v>
      </c>
      <c r="G125" s="43"/>
      <c r="H125" s="43">
        <v>0</v>
      </c>
      <c r="I125" s="76">
        <f t="shared" si="6"/>
        <v>0</v>
      </c>
      <c r="J125" s="43"/>
      <c r="K125" s="43">
        <v>0</v>
      </c>
      <c r="L125" s="43"/>
      <c r="M125" s="76">
        <f t="shared" si="7"/>
        <v>0</v>
      </c>
      <c r="N125" s="43"/>
      <c r="O125" s="43">
        <v>0</v>
      </c>
      <c r="P125" s="43"/>
    </row>
    <row r="126" spans="1:16" s="101" customFormat="1" ht="12.75">
      <c r="A126" s="14" t="s">
        <v>199</v>
      </c>
      <c r="B126" s="6"/>
      <c r="C126" s="34"/>
      <c r="D126" s="43">
        <f t="shared" si="5"/>
        <v>3878.4</v>
      </c>
      <c r="E126" s="43"/>
      <c r="F126" s="43">
        <v>3878.4</v>
      </c>
      <c r="G126" s="43"/>
      <c r="H126" s="43">
        <v>0</v>
      </c>
      <c r="I126" s="76">
        <f t="shared" si="6"/>
        <v>0</v>
      </c>
      <c r="J126" s="43"/>
      <c r="K126" s="43">
        <v>0</v>
      </c>
      <c r="L126" s="43"/>
      <c r="M126" s="76">
        <f t="shared" si="7"/>
        <v>0</v>
      </c>
      <c r="N126" s="43"/>
      <c r="O126" s="43">
        <v>0</v>
      </c>
      <c r="P126" s="43"/>
    </row>
    <row r="127" spans="1:16" s="101" customFormat="1" ht="12.75">
      <c r="A127" s="14" t="s">
        <v>200</v>
      </c>
      <c r="B127" s="6"/>
      <c r="C127" s="34"/>
      <c r="D127" s="43">
        <f t="shared" si="5"/>
        <v>3878.4</v>
      </c>
      <c r="E127" s="43"/>
      <c r="F127" s="43">
        <v>3878.4</v>
      </c>
      <c r="G127" s="43"/>
      <c r="H127" s="43">
        <v>0</v>
      </c>
      <c r="I127" s="76">
        <f t="shared" si="6"/>
        <v>0</v>
      </c>
      <c r="J127" s="43"/>
      <c r="K127" s="43">
        <v>0</v>
      </c>
      <c r="L127" s="43"/>
      <c r="M127" s="76">
        <f t="shared" si="7"/>
        <v>0</v>
      </c>
      <c r="N127" s="43"/>
      <c r="O127" s="43">
        <v>0</v>
      </c>
      <c r="P127" s="43"/>
    </row>
    <row r="128" spans="1:16" s="101" customFormat="1" ht="12.75">
      <c r="A128" s="14" t="s">
        <v>214</v>
      </c>
      <c r="B128" s="6"/>
      <c r="C128" s="34"/>
      <c r="D128" s="43">
        <f t="shared" si="5"/>
        <v>4653.8</v>
      </c>
      <c r="E128" s="43"/>
      <c r="F128" s="43">
        <v>4653.8</v>
      </c>
      <c r="G128" s="43"/>
      <c r="H128" s="43">
        <v>0</v>
      </c>
      <c r="I128" s="76">
        <f t="shared" si="6"/>
        <v>0</v>
      </c>
      <c r="J128" s="43"/>
      <c r="K128" s="43">
        <v>0</v>
      </c>
      <c r="L128" s="43"/>
      <c r="M128" s="76">
        <f t="shared" si="7"/>
        <v>0</v>
      </c>
      <c r="N128" s="43"/>
      <c r="O128" s="43">
        <v>0</v>
      </c>
      <c r="P128" s="43"/>
    </row>
    <row r="129" spans="1:16" s="101" customFormat="1" ht="12.75">
      <c r="A129" s="14" t="s">
        <v>215</v>
      </c>
      <c r="B129" s="6"/>
      <c r="C129" s="34"/>
      <c r="D129" s="43">
        <f t="shared" si="5"/>
        <v>4653.8</v>
      </c>
      <c r="E129" s="43"/>
      <c r="F129" s="43">
        <v>4653.8</v>
      </c>
      <c r="G129" s="43"/>
      <c r="H129" s="43">
        <v>0</v>
      </c>
      <c r="I129" s="76">
        <f t="shared" si="6"/>
        <v>0</v>
      </c>
      <c r="J129" s="43"/>
      <c r="K129" s="43">
        <v>0</v>
      </c>
      <c r="L129" s="43"/>
      <c r="M129" s="76">
        <f t="shared" si="7"/>
        <v>0</v>
      </c>
      <c r="N129" s="43"/>
      <c r="O129" s="43">
        <v>0</v>
      </c>
      <c r="P129" s="43"/>
    </row>
    <row r="130" spans="1:16" s="101" customFormat="1" ht="25.5">
      <c r="A130" s="28" t="s">
        <v>304</v>
      </c>
      <c r="B130" s="6"/>
      <c r="C130" s="34"/>
      <c r="D130" s="43">
        <f t="shared" si="5"/>
        <v>0</v>
      </c>
      <c r="E130" s="43"/>
      <c r="F130" s="43">
        <v>0</v>
      </c>
      <c r="G130" s="43"/>
      <c r="H130" s="43">
        <v>0</v>
      </c>
      <c r="I130" s="76">
        <f t="shared" si="6"/>
        <v>0</v>
      </c>
      <c r="J130" s="43"/>
      <c r="K130" s="43">
        <v>0</v>
      </c>
      <c r="L130" s="43"/>
      <c r="M130" s="76">
        <f t="shared" si="7"/>
        <v>0</v>
      </c>
      <c r="N130" s="43"/>
      <c r="O130" s="43">
        <v>0</v>
      </c>
      <c r="P130" s="43"/>
    </row>
    <row r="131" spans="1:16" s="101" customFormat="1" ht="25.5">
      <c r="A131" s="28" t="s">
        <v>305</v>
      </c>
      <c r="B131" s="6"/>
      <c r="C131" s="34"/>
      <c r="D131" s="43">
        <f t="shared" si="5"/>
        <v>2611.5</v>
      </c>
      <c r="E131" s="43"/>
      <c r="F131" s="43">
        <v>2611.5</v>
      </c>
      <c r="G131" s="43"/>
      <c r="H131" s="43">
        <v>0</v>
      </c>
      <c r="I131" s="76">
        <f t="shared" si="6"/>
        <v>0</v>
      </c>
      <c r="J131" s="43"/>
      <c r="K131" s="43">
        <v>0</v>
      </c>
      <c r="L131" s="43"/>
      <c r="M131" s="76">
        <f t="shared" si="7"/>
        <v>0</v>
      </c>
      <c r="N131" s="43"/>
      <c r="O131" s="43">
        <v>0</v>
      </c>
      <c r="P131" s="43"/>
    </row>
    <row r="132" spans="1:16" s="101" customFormat="1" ht="25.5">
      <c r="A132" s="28" t="s">
        <v>224</v>
      </c>
      <c r="B132" s="6"/>
      <c r="C132" s="34"/>
      <c r="D132" s="43">
        <f t="shared" si="5"/>
        <v>1374.6</v>
      </c>
      <c r="E132" s="43"/>
      <c r="F132" s="43">
        <v>1374.6</v>
      </c>
      <c r="G132" s="43"/>
      <c r="H132" s="43">
        <v>1374.6</v>
      </c>
      <c r="I132" s="76">
        <f t="shared" si="6"/>
        <v>0</v>
      </c>
      <c r="J132" s="43"/>
      <c r="K132" s="43">
        <v>0</v>
      </c>
      <c r="L132" s="43"/>
      <c r="M132" s="76">
        <f t="shared" si="7"/>
        <v>0</v>
      </c>
      <c r="N132" s="43"/>
      <c r="O132" s="43">
        <v>0</v>
      </c>
      <c r="P132" s="43"/>
    </row>
    <row r="133" spans="1:16" s="101" customFormat="1" ht="33.75" customHeight="1">
      <c r="A133" s="28" t="s">
        <v>225</v>
      </c>
      <c r="B133" s="6"/>
      <c r="C133" s="34"/>
      <c r="D133" s="43">
        <f t="shared" si="5"/>
        <v>345.3</v>
      </c>
      <c r="E133" s="43"/>
      <c r="F133" s="43">
        <v>345.3</v>
      </c>
      <c r="G133" s="43"/>
      <c r="H133" s="43">
        <v>175.5</v>
      </c>
      <c r="I133" s="76">
        <f t="shared" si="6"/>
        <v>0</v>
      </c>
      <c r="J133" s="43"/>
      <c r="K133" s="43">
        <v>0</v>
      </c>
      <c r="L133" s="43"/>
      <c r="M133" s="76">
        <f t="shared" si="7"/>
        <v>0</v>
      </c>
      <c r="N133" s="43"/>
      <c r="O133" s="43">
        <v>0</v>
      </c>
      <c r="P133" s="43"/>
    </row>
    <row r="134" spans="1:16" s="101" customFormat="1" ht="33" customHeight="1">
      <c r="A134" s="28" t="s">
        <v>216</v>
      </c>
      <c r="B134" s="6"/>
      <c r="C134" s="34"/>
      <c r="D134" s="43">
        <f t="shared" si="5"/>
        <v>345.3</v>
      </c>
      <c r="E134" s="43"/>
      <c r="F134" s="43">
        <v>345.3</v>
      </c>
      <c r="G134" s="43"/>
      <c r="H134" s="43">
        <v>175.5</v>
      </c>
      <c r="I134" s="76">
        <f t="shared" si="6"/>
        <v>0</v>
      </c>
      <c r="J134" s="43"/>
      <c r="K134" s="43">
        <v>0</v>
      </c>
      <c r="L134" s="43"/>
      <c r="M134" s="76">
        <f t="shared" si="7"/>
        <v>0</v>
      </c>
      <c r="N134" s="43"/>
      <c r="O134" s="43">
        <v>0</v>
      </c>
      <c r="P134" s="43"/>
    </row>
    <row r="135" spans="1:16" s="101" customFormat="1" ht="38.25">
      <c r="A135" s="28" t="s">
        <v>226</v>
      </c>
      <c r="B135" s="6"/>
      <c r="C135" s="34"/>
      <c r="D135" s="43">
        <f t="shared" si="5"/>
        <v>345.3</v>
      </c>
      <c r="E135" s="43"/>
      <c r="F135" s="43">
        <v>345.3</v>
      </c>
      <c r="G135" s="43"/>
      <c r="H135" s="43">
        <v>175.5</v>
      </c>
      <c r="I135" s="76">
        <f t="shared" si="6"/>
        <v>0</v>
      </c>
      <c r="J135" s="43"/>
      <c r="K135" s="43">
        <v>0</v>
      </c>
      <c r="L135" s="43"/>
      <c r="M135" s="76">
        <f t="shared" si="7"/>
        <v>0</v>
      </c>
      <c r="N135" s="43"/>
      <c r="O135" s="43">
        <v>0</v>
      </c>
      <c r="P135" s="43"/>
    </row>
    <row r="136" spans="1:16" s="101" customFormat="1" ht="38.25">
      <c r="A136" s="28" t="s">
        <v>217</v>
      </c>
      <c r="B136" s="6"/>
      <c r="C136" s="34"/>
      <c r="D136" s="43">
        <f t="shared" si="5"/>
        <v>345.3</v>
      </c>
      <c r="E136" s="43"/>
      <c r="F136" s="43">
        <v>345.3</v>
      </c>
      <c r="G136" s="43"/>
      <c r="H136" s="43">
        <v>175.5</v>
      </c>
      <c r="I136" s="76">
        <f t="shared" si="6"/>
        <v>0</v>
      </c>
      <c r="J136" s="43"/>
      <c r="K136" s="43">
        <v>0</v>
      </c>
      <c r="L136" s="43"/>
      <c r="M136" s="76">
        <f t="shared" si="7"/>
        <v>0</v>
      </c>
      <c r="N136" s="43"/>
      <c r="O136" s="43">
        <v>0</v>
      </c>
      <c r="P136" s="43"/>
    </row>
    <row r="137" spans="1:16" s="101" customFormat="1" ht="38.25">
      <c r="A137" s="28" t="s">
        <v>218</v>
      </c>
      <c r="B137" s="6"/>
      <c r="C137" s="34"/>
      <c r="D137" s="43">
        <f t="shared" si="5"/>
        <v>345.3</v>
      </c>
      <c r="E137" s="43"/>
      <c r="F137" s="43">
        <v>345.3</v>
      </c>
      <c r="G137" s="43"/>
      <c r="H137" s="43">
        <v>175.5</v>
      </c>
      <c r="I137" s="76">
        <f t="shared" si="6"/>
        <v>0</v>
      </c>
      <c r="J137" s="43"/>
      <c r="K137" s="43">
        <v>0</v>
      </c>
      <c r="L137" s="43"/>
      <c r="M137" s="76">
        <f t="shared" si="7"/>
        <v>0</v>
      </c>
      <c r="N137" s="43"/>
      <c r="O137" s="43">
        <v>0</v>
      </c>
      <c r="P137" s="43"/>
    </row>
    <row r="138" spans="1:16" s="101" customFormat="1" ht="31.5" customHeight="1">
      <c r="A138" s="28" t="s">
        <v>219</v>
      </c>
      <c r="B138" s="6"/>
      <c r="C138" s="34"/>
      <c r="D138" s="43">
        <f t="shared" si="5"/>
        <v>345.3</v>
      </c>
      <c r="E138" s="43"/>
      <c r="F138" s="43">
        <v>345.3</v>
      </c>
      <c r="G138" s="43"/>
      <c r="H138" s="43">
        <v>175.5</v>
      </c>
      <c r="I138" s="76">
        <f t="shared" si="6"/>
        <v>0</v>
      </c>
      <c r="J138" s="43"/>
      <c r="K138" s="43">
        <v>0</v>
      </c>
      <c r="L138" s="43"/>
      <c r="M138" s="76">
        <f t="shared" si="7"/>
        <v>0</v>
      </c>
      <c r="N138" s="43"/>
      <c r="O138" s="43">
        <v>0</v>
      </c>
      <c r="P138" s="43"/>
    </row>
    <row r="139" spans="1:16" s="101" customFormat="1" ht="28.5" customHeight="1">
      <c r="A139" s="28" t="s">
        <v>227</v>
      </c>
      <c r="B139" s="6"/>
      <c r="C139" s="34"/>
      <c r="D139" s="43">
        <f t="shared" si="5"/>
        <v>345.3</v>
      </c>
      <c r="E139" s="43"/>
      <c r="F139" s="43">
        <v>345.3</v>
      </c>
      <c r="G139" s="43"/>
      <c r="H139" s="43">
        <v>175.5</v>
      </c>
      <c r="I139" s="76">
        <f t="shared" si="6"/>
        <v>0</v>
      </c>
      <c r="J139" s="43"/>
      <c r="K139" s="43">
        <v>0</v>
      </c>
      <c r="L139" s="43"/>
      <c r="M139" s="76">
        <f t="shared" si="7"/>
        <v>0</v>
      </c>
      <c r="N139" s="43"/>
      <c r="O139" s="43">
        <v>0</v>
      </c>
      <c r="P139" s="43"/>
    </row>
    <row r="140" spans="1:16" s="101" customFormat="1" ht="38.25">
      <c r="A140" s="28" t="s">
        <v>228</v>
      </c>
      <c r="B140" s="6"/>
      <c r="C140" s="34"/>
      <c r="D140" s="43">
        <f t="shared" si="5"/>
        <v>345.3</v>
      </c>
      <c r="E140" s="43"/>
      <c r="F140" s="43">
        <v>345.3</v>
      </c>
      <c r="G140" s="43"/>
      <c r="H140" s="43">
        <v>175.5</v>
      </c>
      <c r="I140" s="76">
        <f t="shared" si="6"/>
        <v>0</v>
      </c>
      <c r="J140" s="43"/>
      <c r="K140" s="43">
        <v>0</v>
      </c>
      <c r="L140" s="43"/>
      <c r="M140" s="76">
        <f t="shared" si="7"/>
        <v>0</v>
      </c>
      <c r="N140" s="43"/>
      <c r="O140" s="43">
        <v>0</v>
      </c>
      <c r="P140" s="43"/>
    </row>
    <row r="141" spans="1:16" s="101" customFormat="1" ht="38.25">
      <c r="A141" s="28" t="s">
        <v>229</v>
      </c>
      <c r="B141" s="6"/>
      <c r="C141" s="34"/>
      <c r="D141" s="43">
        <f t="shared" si="5"/>
        <v>345.3</v>
      </c>
      <c r="E141" s="43"/>
      <c r="F141" s="43">
        <v>345.3</v>
      </c>
      <c r="G141" s="43"/>
      <c r="H141" s="43">
        <v>175.5</v>
      </c>
      <c r="I141" s="76">
        <f t="shared" si="6"/>
        <v>0</v>
      </c>
      <c r="J141" s="43"/>
      <c r="K141" s="43">
        <v>0</v>
      </c>
      <c r="L141" s="43"/>
      <c r="M141" s="76">
        <f t="shared" si="7"/>
        <v>0</v>
      </c>
      <c r="N141" s="43"/>
      <c r="O141" s="43">
        <v>0</v>
      </c>
      <c r="P141" s="43"/>
    </row>
    <row r="142" spans="1:16" s="101" customFormat="1" ht="38.25" customHeight="1">
      <c r="A142" s="28" t="s">
        <v>230</v>
      </c>
      <c r="B142" s="6"/>
      <c r="C142" s="34"/>
      <c r="D142" s="43">
        <f t="shared" si="5"/>
        <v>345.3</v>
      </c>
      <c r="E142" s="43"/>
      <c r="F142" s="43">
        <v>345.3</v>
      </c>
      <c r="G142" s="43"/>
      <c r="H142" s="43">
        <v>175.5</v>
      </c>
      <c r="I142" s="76">
        <f t="shared" si="6"/>
        <v>0</v>
      </c>
      <c r="J142" s="43"/>
      <c r="K142" s="43">
        <v>0</v>
      </c>
      <c r="L142" s="43"/>
      <c r="M142" s="76">
        <f t="shared" si="7"/>
        <v>0</v>
      </c>
      <c r="N142" s="43"/>
      <c r="O142" s="43">
        <v>0</v>
      </c>
      <c r="P142" s="43"/>
    </row>
    <row r="143" spans="1:16" s="101" customFormat="1" ht="46.5" customHeight="1">
      <c r="A143" s="15" t="s">
        <v>309</v>
      </c>
      <c r="B143" s="6"/>
      <c r="C143" s="34"/>
      <c r="D143" s="43">
        <f t="shared" si="5"/>
        <v>82139.8</v>
      </c>
      <c r="E143" s="43"/>
      <c r="F143" s="43">
        <v>82139.8</v>
      </c>
      <c r="G143" s="43"/>
      <c r="H143" s="43">
        <v>0</v>
      </c>
      <c r="I143" s="76">
        <f t="shared" si="6"/>
        <v>0</v>
      </c>
      <c r="J143" s="43"/>
      <c r="K143" s="43">
        <v>0</v>
      </c>
      <c r="L143" s="43"/>
      <c r="M143" s="76">
        <f t="shared" si="7"/>
        <v>0</v>
      </c>
      <c r="N143" s="43"/>
      <c r="O143" s="43">
        <v>0</v>
      </c>
      <c r="P143" s="43"/>
    </row>
    <row r="144" spans="1:16" s="101" customFormat="1" ht="46.5" customHeight="1">
      <c r="A144" s="15" t="s">
        <v>204</v>
      </c>
      <c r="B144" s="6"/>
      <c r="C144" s="34"/>
      <c r="D144" s="43">
        <f t="shared" si="5"/>
        <v>0</v>
      </c>
      <c r="E144" s="43"/>
      <c r="F144" s="43">
        <v>0</v>
      </c>
      <c r="G144" s="43"/>
      <c r="H144" s="43">
        <v>0</v>
      </c>
      <c r="I144" s="76">
        <f t="shared" si="6"/>
        <v>0</v>
      </c>
      <c r="J144" s="43"/>
      <c r="K144" s="43">
        <v>0</v>
      </c>
      <c r="L144" s="43"/>
      <c r="M144" s="76">
        <f t="shared" si="7"/>
        <v>0</v>
      </c>
      <c r="N144" s="43"/>
      <c r="O144" s="43">
        <v>0</v>
      </c>
      <c r="P144" s="43"/>
    </row>
    <row r="145" spans="1:16" s="101" customFormat="1" ht="60.75" customHeight="1">
      <c r="A145" s="15" t="s">
        <v>28</v>
      </c>
      <c r="B145" s="6"/>
      <c r="C145" s="34"/>
      <c r="D145" s="43">
        <f t="shared" si="5"/>
        <v>2611.5</v>
      </c>
      <c r="E145" s="43"/>
      <c r="F145" s="43">
        <v>2611.5</v>
      </c>
      <c r="G145" s="43"/>
      <c r="H145" s="43">
        <v>0</v>
      </c>
      <c r="I145" s="76">
        <f t="shared" si="6"/>
        <v>0</v>
      </c>
      <c r="J145" s="43"/>
      <c r="K145" s="43">
        <v>0</v>
      </c>
      <c r="L145" s="43"/>
      <c r="M145" s="76">
        <f t="shared" si="7"/>
        <v>0</v>
      </c>
      <c r="N145" s="43"/>
      <c r="O145" s="43">
        <v>0</v>
      </c>
      <c r="P145" s="43"/>
    </row>
    <row r="146" spans="1:16" s="101" customFormat="1" ht="31.5" customHeight="1">
      <c r="A146" s="29" t="s">
        <v>246</v>
      </c>
      <c r="B146" s="6"/>
      <c r="C146" s="34"/>
      <c r="D146" s="43">
        <f t="shared" si="5"/>
        <v>300</v>
      </c>
      <c r="E146" s="43"/>
      <c r="F146" s="43">
        <v>300</v>
      </c>
      <c r="G146" s="43"/>
      <c r="H146" s="43">
        <v>0</v>
      </c>
      <c r="I146" s="76">
        <f t="shared" si="6"/>
        <v>0</v>
      </c>
      <c r="J146" s="43"/>
      <c r="K146" s="43">
        <v>0</v>
      </c>
      <c r="L146" s="43"/>
      <c r="M146" s="76">
        <f t="shared" si="7"/>
        <v>0</v>
      </c>
      <c r="N146" s="43"/>
      <c r="O146" s="43">
        <v>0</v>
      </c>
      <c r="P146" s="43"/>
    </row>
    <row r="147" spans="1:16" s="101" customFormat="1" ht="34.5" customHeight="1">
      <c r="A147" s="29" t="s">
        <v>247</v>
      </c>
      <c r="B147" s="6"/>
      <c r="C147" s="34"/>
      <c r="D147" s="43">
        <f t="shared" si="5"/>
        <v>300</v>
      </c>
      <c r="E147" s="43"/>
      <c r="F147" s="43">
        <v>300</v>
      </c>
      <c r="G147" s="43"/>
      <c r="H147" s="43">
        <v>0</v>
      </c>
      <c r="I147" s="76">
        <f t="shared" si="6"/>
        <v>0</v>
      </c>
      <c r="J147" s="43"/>
      <c r="K147" s="43">
        <v>0</v>
      </c>
      <c r="L147" s="43"/>
      <c r="M147" s="76">
        <f t="shared" si="7"/>
        <v>0</v>
      </c>
      <c r="N147" s="43"/>
      <c r="O147" s="43">
        <v>0</v>
      </c>
      <c r="P147" s="43"/>
    </row>
    <row r="148" spans="1:16" s="101" customFormat="1" ht="32.25" customHeight="1">
      <c r="A148" s="29" t="s">
        <v>275</v>
      </c>
      <c r="B148" s="6"/>
      <c r="C148" s="34"/>
      <c r="D148" s="43">
        <f t="shared" si="5"/>
        <v>300</v>
      </c>
      <c r="E148" s="43"/>
      <c r="F148" s="43">
        <v>300</v>
      </c>
      <c r="G148" s="43"/>
      <c r="H148" s="43">
        <v>0</v>
      </c>
      <c r="I148" s="76">
        <f t="shared" si="6"/>
        <v>0</v>
      </c>
      <c r="J148" s="43"/>
      <c r="K148" s="43">
        <v>0</v>
      </c>
      <c r="L148" s="43"/>
      <c r="M148" s="76">
        <f t="shared" si="7"/>
        <v>0</v>
      </c>
      <c r="N148" s="43"/>
      <c r="O148" s="43">
        <v>0</v>
      </c>
      <c r="P148" s="43"/>
    </row>
    <row r="149" spans="1:16" s="101" customFormat="1" ht="29.25" customHeight="1">
      <c r="A149" s="15" t="s">
        <v>274</v>
      </c>
      <c r="B149" s="6"/>
      <c r="C149" s="34"/>
      <c r="D149" s="43">
        <f t="shared" si="5"/>
        <v>300</v>
      </c>
      <c r="E149" s="43"/>
      <c r="F149" s="43">
        <v>300</v>
      </c>
      <c r="G149" s="43"/>
      <c r="H149" s="43">
        <v>0</v>
      </c>
      <c r="I149" s="76">
        <f t="shared" si="6"/>
        <v>0</v>
      </c>
      <c r="J149" s="43"/>
      <c r="K149" s="43">
        <v>0</v>
      </c>
      <c r="L149" s="43"/>
      <c r="M149" s="76">
        <f t="shared" si="7"/>
        <v>0</v>
      </c>
      <c r="N149" s="43"/>
      <c r="O149" s="43">
        <v>0</v>
      </c>
      <c r="P149" s="43"/>
    </row>
    <row r="150" spans="1:16" s="101" customFormat="1" ht="42" customHeight="1">
      <c r="A150" s="15" t="s">
        <v>26</v>
      </c>
      <c r="B150" s="6"/>
      <c r="C150" s="34"/>
      <c r="D150" s="43">
        <f t="shared" si="5"/>
        <v>1374.6</v>
      </c>
      <c r="E150" s="43"/>
      <c r="F150" s="43">
        <v>1374.6</v>
      </c>
      <c r="G150" s="43"/>
      <c r="H150" s="43">
        <v>0</v>
      </c>
      <c r="I150" s="76">
        <f t="shared" si="6"/>
        <v>0</v>
      </c>
      <c r="J150" s="43"/>
      <c r="K150" s="43">
        <v>0</v>
      </c>
      <c r="L150" s="43"/>
      <c r="M150" s="76">
        <f t="shared" si="7"/>
        <v>0</v>
      </c>
      <c r="N150" s="43"/>
      <c r="O150" s="43">
        <v>0</v>
      </c>
      <c r="P150" s="43"/>
    </row>
    <row r="151" spans="1:16" s="101" customFormat="1" ht="42" customHeight="1">
      <c r="A151" s="15" t="s">
        <v>27</v>
      </c>
      <c r="B151" s="6"/>
      <c r="C151" s="34"/>
      <c r="D151" s="43">
        <f t="shared" si="5"/>
        <v>1374.6</v>
      </c>
      <c r="E151" s="43"/>
      <c r="F151" s="43">
        <v>1374.6</v>
      </c>
      <c r="G151" s="43"/>
      <c r="H151" s="43">
        <v>0</v>
      </c>
      <c r="I151" s="76">
        <f t="shared" si="6"/>
        <v>0</v>
      </c>
      <c r="J151" s="43"/>
      <c r="K151" s="43">
        <v>0</v>
      </c>
      <c r="L151" s="43"/>
      <c r="M151" s="76">
        <f t="shared" si="7"/>
        <v>0</v>
      </c>
      <c r="N151" s="43"/>
      <c r="O151" s="43">
        <v>0</v>
      </c>
      <c r="P151" s="43"/>
    </row>
    <row r="152" spans="1:16" s="101" customFormat="1" ht="35.25" customHeight="1">
      <c r="A152" s="35" t="s">
        <v>298</v>
      </c>
      <c r="B152" s="6"/>
      <c r="C152" s="34"/>
      <c r="D152" s="43">
        <f t="shared" si="5"/>
        <v>297.9</v>
      </c>
      <c r="E152" s="43"/>
      <c r="F152" s="43">
        <v>297.9</v>
      </c>
      <c r="G152" s="43"/>
      <c r="H152" s="43">
        <v>0</v>
      </c>
      <c r="I152" s="76">
        <f t="shared" si="6"/>
        <v>0</v>
      </c>
      <c r="J152" s="43"/>
      <c r="K152" s="43">
        <v>0</v>
      </c>
      <c r="L152" s="43"/>
      <c r="M152" s="76">
        <f t="shared" si="7"/>
        <v>0</v>
      </c>
      <c r="N152" s="43"/>
      <c r="O152" s="43">
        <v>0</v>
      </c>
      <c r="P152" s="43"/>
    </row>
    <row r="153" spans="1:16" s="101" customFormat="1" ht="19.5" customHeight="1">
      <c r="A153" s="35" t="s">
        <v>100</v>
      </c>
      <c r="B153" s="6"/>
      <c r="C153" s="34"/>
      <c r="D153" s="43">
        <f t="shared" si="5"/>
        <v>21250.1</v>
      </c>
      <c r="E153" s="43"/>
      <c r="F153" s="43">
        <v>21250.1</v>
      </c>
      <c r="G153" s="43"/>
      <c r="H153" s="43">
        <v>0</v>
      </c>
      <c r="I153" s="76">
        <f t="shared" si="6"/>
        <v>0</v>
      </c>
      <c r="J153" s="43"/>
      <c r="K153" s="43">
        <v>0</v>
      </c>
      <c r="L153" s="43"/>
      <c r="M153" s="76">
        <f t="shared" si="7"/>
        <v>0</v>
      </c>
      <c r="N153" s="43"/>
      <c r="O153" s="43">
        <v>0</v>
      </c>
      <c r="P153" s="43"/>
    </row>
    <row r="154" spans="1:16" s="101" customFormat="1" ht="29.25" customHeight="1">
      <c r="A154" s="4" t="s">
        <v>25</v>
      </c>
      <c r="B154" s="6"/>
      <c r="C154" s="34"/>
      <c r="D154" s="43">
        <f t="shared" si="5"/>
        <v>17.4</v>
      </c>
      <c r="E154" s="43"/>
      <c r="F154" s="43">
        <v>17.4</v>
      </c>
      <c r="G154" s="43"/>
      <c r="H154" s="43">
        <v>0</v>
      </c>
      <c r="I154" s="76">
        <f t="shared" si="6"/>
        <v>0</v>
      </c>
      <c r="J154" s="43"/>
      <c r="K154" s="43">
        <v>0</v>
      </c>
      <c r="L154" s="43"/>
      <c r="M154" s="76">
        <f t="shared" si="7"/>
        <v>0</v>
      </c>
      <c r="N154" s="43"/>
      <c r="O154" s="43">
        <v>0</v>
      </c>
      <c r="P154" s="43"/>
    </row>
    <row r="155" spans="1:16" s="101" customFormat="1" ht="26.25" customHeight="1">
      <c r="A155" s="100" t="s">
        <v>141</v>
      </c>
      <c r="B155" s="9" t="s">
        <v>110</v>
      </c>
      <c r="C155" s="2"/>
      <c r="D155" s="42">
        <f>D156+D159</f>
        <v>585276.8999999999</v>
      </c>
      <c r="E155" s="42">
        <f>E156+E159</f>
        <v>0</v>
      </c>
      <c r="F155" s="42">
        <f>F156+F159</f>
        <v>585276.8999999999</v>
      </c>
      <c r="G155" s="42">
        <f>G156+G159</f>
        <v>0</v>
      </c>
      <c r="H155" s="42">
        <f>H156+H159</f>
        <v>116687.2</v>
      </c>
      <c r="I155" s="78">
        <f>J155+K155+L155</f>
        <v>69254.29999999999</v>
      </c>
      <c r="J155" s="42">
        <f>J156+J159</f>
        <v>0</v>
      </c>
      <c r="K155" s="42">
        <f>K156+K159</f>
        <v>69254.29999999999</v>
      </c>
      <c r="L155" s="42">
        <f>L156+L159</f>
        <v>0</v>
      </c>
      <c r="M155" s="78">
        <f>N155+O155+P155</f>
        <v>69153.9</v>
      </c>
      <c r="N155" s="42">
        <f>N156+N159</f>
        <v>0</v>
      </c>
      <c r="O155" s="42">
        <f>O156+O159</f>
        <v>69153.9</v>
      </c>
      <c r="P155" s="42">
        <f>P156+P159</f>
        <v>0</v>
      </c>
    </row>
    <row r="156" spans="1:16" s="106" customFormat="1" ht="26.25" customHeight="1">
      <c r="A156" s="10" t="s">
        <v>111</v>
      </c>
      <c r="B156" s="9"/>
      <c r="C156" s="2"/>
      <c r="D156" s="42">
        <f>D157+D158</f>
        <v>4957.700000000001</v>
      </c>
      <c r="E156" s="42">
        <f>E157+E158</f>
        <v>0</v>
      </c>
      <c r="F156" s="42">
        <f>F157+F158</f>
        <v>4957.700000000001</v>
      </c>
      <c r="G156" s="42">
        <f>G157+G158</f>
        <v>0</v>
      </c>
      <c r="H156" s="42">
        <f>H157+H158</f>
        <v>0</v>
      </c>
      <c r="I156" s="78">
        <f>J156+K156+L156</f>
        <v>0</v>
      </c>
      <c r="J156" s="42">
        <f>J157+J158</f>
        <v>0</v>
      </c>
      <c r="K156" s="42">
        <f>K157+K158</f>
        <v>0</v>
      </c>
      <c r="L156" s="42">
        <f>L157+L158</f>
        <v>0</v>
      </c>
      <c r="M156" s="78">
        <f>N156+O156+P156</f>
        <v>0</v>
      </c>
      <c r="N156" s="42">
        <f>N157+N158</f>
        <v>0</v>
      </c>
      <c r="O156" s="42">
        <f>O157+O158</f>
        <v>0</v>
      </c>
      <c r="P156" s="42">
        <f>P157+P158</f>
        <v>0</v>
      </c>
    </row>
    <row r="157" spans="1:16" s="101" customFormat="1" ht="26.25" customHeight="1">
      <c r="A157" s="30" t="s">
        <v>254</v>
      </c>
      <c r="B157" s="6"/>
      <c r="C157" s="7"/>
      <c r="D157" s="43">
        <f>E157+F157+G157</f>
        <v>2286.8</v>
      </c>
      <c r="E157" s="43"/>
      <c r="F157" s="43">
        <v>2286.8</v>
      </c>
      <c r="G157" s="43"/>
      <c r="H157" s="43">
        <v>0</v>
      </c>
      <c r="I157" s="76">
        <f>J157+K157+L157</f>
        <v>0</v>
      </c>
      <c r="J157" s="43"/>
      <c r="K157" s="43">
        <v>0</v>
      </c>
      <c r="L157" s="43"/>
      <c r="M157" s="76">
        <f>N157+O157+P157</f>
        <v>0</v>
      </c>
      <c r="N157" s="43"/>
      <c r="O157" s="43">
        <v>0</v>
      </c>
      <c r="P157" s="43"/>
    </row>
    <row r="158" spans="1:16" s="101" customFormat="1" ht="26.25" customHeight="1">
      <c r="A158" s="30" t="s">
        <v>255</v>
      </c>
      <c r="B158" s="6"/>
      <c r="C158" s="7"/>
      <c r="D158" s="43">
        <f>E158+F158+G158</f>
        <v>2670.9</v>
      </c>
      <c r="E158" s="43"/>
      <c r="F158" s="43">
        <v>2670.9</v>
      </c>
      <c r="G158" s="43"/>
      <c r="H158" s="43">
        <v>0</v>
      </c>
      <c r="I158" s="76">
        <f>J158+K158+L158</f>
        <v>0</v>
      </c>
      <c r="J158" s="43"/>
      <c r="K158" s="43">
        <v>0</v>
      </c>
      <c r="L158" s="43"/>
      <c r="M158" s="76">
        <f>N158+O158+P158</f>
        <v>0</v>
      </c>
      <c r="N158" s="43"/>
      <c r="O158" s="43">
        <v>0</v>
      </c>
      <c r="P158" s="43"/>
    </row>
    <row r="159" spans="1:16" s="101" customFormat="1" ht="25.5">
      <c r="A159" s="105" t="s">
        <v>140</v>
      </c>
      <c r="B159" s="9"/>
      <c r="C159" s="34"/>
      <c r="D159" s="42">
        <f>SUM(D160:D170)</f>
        <v>580319.2</v>
      </c>
      <c r="E159" s="42">
        <f>SUM(E160:E170)</f>
        <v>0</v>
      </c>
      <c r="F159" s="42">
        <f>SUM(F160:F170)</f>
        <v>580319.2</v>
      </c>
      <c r="G159" s="42">
        <f>SUM(G160:G170)</f>
        <v>0</v>
      </c>
      <c r="H159" s="42">
        <f>SUM(H160:H170)</f>
        <v>116687.2</v>
      </c>
      <c r="I159" s="78">
        <f>J159+K159+L159</f>
        <v>69254.29999999999</v>
      </c>
      <c r="J159" s="42">
        <f>SUM(J160:J170)</f>
        <v>0</v>
      </c>
      <c r="K159" s="42">
        <f>SUM(K160:K170)</f>
        <v>69254.29999999999</v>
      </c>
      <c r="L159" s="42">
        <f>SUM(L160:L170)</f>
        <v>0</v>
      </c>
      <c r="M159" s="78">
        <f>N159+O159+P159</f>
        <v>69153.9</v>
      </c>
      <c r="N159" s="42">
        <f>SUM(N160:N170)</f>
        <v>0</v>
      </c>
      <c r="O159" s="42">
        <f>SUM(O160:O170)</f>
        <v>69153.9</v>
      </c>
      <c r="P159" s="42">
        <f>SUM(P160:P170)</f>
        <v>0</v>
      </c>
    </row>
    <row r="160" spans="1:16" s="101" customFormat="1" ht="12.75">
      <c r="A160" s="4" t="s">
        <v>125</v>
      </c>
      <c r="B160" s="6"/>
      <c r="C160" s="34"/>
      <c r="D160" s="43">
        <f aca="true" t="shared" si="8" ref="D160:D170">E160+F160+G160</f>
        <v>229973.6</v>
      </c>
      <c r="E160" s="43"/>
      <c r="F160" s="43">
        <v>229973.6</v>
      </c>
      <c r="G160" s="43"/>
      <c r="H160" s="43">
        <v>29832.2</v>
      </c>
      <c r="I160" s="76">
        <f aca="true" t="shared" si="9" ref="I160:I170">J160+K160+L160</f>
        <v>23395.6</v>
      </c>
      <c r="J160" s="43"/>
      <c r="K160" s="43">
        <v>23395.6</v>
      </c>
      <c r="L160" s="43"/>
      <c r="M160" s="76">
        <f aca="true" t="shared" si="10" ref="M160:M170">N160+O160+P160</f>
        <v>23295.5</v>
      </c>
      <c r="N160" s="43"/>
      <c r="O160" s="43">
        <v>23295.5</v>
      </c>
      <c r="P160" s="43"/>
    </row>
    <row r="161" spans="1:16" s="101" customFormat="1" ht="12.75">
      <c r="A161" s="4" t="s">
        <v>96</v>
      </c>
      <c r="B161" s="6"/>
      <c r="C161" s="34"/>
      <c r="D161" s="43">
        <f t="shared" si="8"/>
        <v>175955.6</v>
      </c>
      <c r="E161" s="43"/>
      <c r="F161" s="43">
        <v>175955.6</v>
      </c>
      <c r="G161" s="43"/>
      <c r="H161" s="43">
        <v>24500</v>
      </c>
      <c r="I161" s="76">
        <f t="shared" si="9"/>
        <v>21890.3</v>
      </c>
      <c r="J161" s="43"/>
      <c r="K161" s="43">
        <v>21890.3</v>
      </c>
      <c r="L161" s="43"/>
      <c r="M161" s="76">
        <f t="shared" si="10"/>
        <v>21890</v>
      </c>
      <c r="N161" s="43"/>
      <c r="O161" s="43">
        <v>21890</v>
      </c>
      <c r="P161" s="43"/>
    </row>
    <row r="162" spans="1:16" s="101" customFormat="1" ht="12.75">
      <c r="A162" s="4" t="s">
        <v>97</v>
      </c>
      <c r="B162" s="6"/>
      <c r="C162" s="34"/>
      <c r="D162" s="43">
        <f t="shared" si="8"/>
        <v>52189.3</v>
      </c>
      <c r="E162" s="43"/>
      <c r="F162" s="43">
        <v>52189.3</v>
      </c>
      <c r="G162" s="43"/>
      <c r="H162" s="43">
        <v>16870</v>
      </c>
      <c r="I162" s="76">
        <f t="shared" si="9"/>
        <v>5893.7</v>
      </c>
      <c r="J162" s="43"/>
      <c r="K162" s="43">
        <v>5893.7</v>
      </c>
      <c r="L162" s="43"/>
      <c r="M162" s="76">
        <f t="shared" si="10"/>
        <v>5893.7</v>
      </c>
      <c r="N162" s="43"/>
      <c r="O162" s="43">
        <v>5893.7</v>
      </c>
      <c r="P162" s="43"/>
    </row>
    <row r="163" spans="1:16" s="101" customFormat="1" ht="12.75">
      <c r="A163" s="4" t="s">
        <v>98</v>
      </c>
      <c r="B163" s="6"/>
      <c r="C163" s="34"/>
      <c r="D163" s="43">
        <f t="shared" si="8"/>
        <v>47739.2</v>
      </c>
      <c r="E163" s="43"/>
      <c r="F163" s="43">
        <v>47739.2</v>
      </c>
      <c r="G163" s="43"/>
      <c r="H163" s="43">
        <v>0</v>
      </c>
      <c r="I163" s="76">
        <f t="shared" si="9"/>
        <v>0</v>
      </c>
      <c r="J163" s="43"/>
      <c r="K163" s="43">
        <v>0</v>
      </c>
      <c r="L163" s="43"/>
      <c r="M163" s="76">
        <f t="shared" si="10"/>
        <v>0</v>
      </c>
      <c r="N163" s="43"/>
      <c r="O163" s="43">
        <v>0</v>
      </c>
      <c r="P163" s="43"/>
    </row>
    <row r="164" spans="1:16" s="101" customFormat="1" ht="25.5">
      <c r="A164" s="4" t="s">
        <v>196</v>
      </c>
      <c r="B164" s="6"/>
      <c r="C164" s="34"/>
      <c r="D164" s="43">
        <f t="shared" si="8"/>
        <v>15000</v>
      </c>
      <c r="E164" s="43"/>
      <c r="F164" s="43">
        <v>15000</v>
      </c>
      <c r="G164" s="43"/>
      <c r="H164" s="43">
        <v>15000</v>
      </c>
      <c r="I164" s="76">
        <f t="shared" si="9"/>
        <v>0</v>
      </c>
      <c r="J164" s="43"/>
      <c r="K164" s="43">
        <v>0</v>
      </c>
      <c r="L164" s="43"/>
      <c r="M164" s="76">
        <f t="shared" si="10"/>
        <v>0</v>
      </c>
      <c r="N164" s="43"/>
      <c r="O164" s="43">
        <v>0</v>
      </c>
      <c r="P164" s="43"/>
    </row>
    <row r="165" spans="1:16" s="101" customFormat="1" ht="12.75">
      <c r="A165" s="4" t="s">
        <v>258</v>
      </c>
      <c r="B165" s="6"/>
      <c r="C165" s="34"/>
      <c r="D165" s="43">
        <f t="shared" si="8"/>
        <v>4094.3</v>
      </c>
      <c r="E165" s="43"/>
      <c r="F165" s="43">
        <v>4094.3</v>
      </c>
      <c r="G165" s="43"/>
      <c r="H165" s="43">
        <v>0</v>
      </c>
      <c r="I165" s="76">
        <f t="shared" si="9"/>
        <v>0</v>
      </c>
      <c r="J165" s="43"/>
      <c r="K165" s="43">
        <v>0</v>
      </c>
      <c r="L165" s="43"/>
      <c r="M165" s="76">
        <f t="shared" si="10"/>
        <v>0</v>
      </c>
      <c r="N165" s="43"/>
      <c r="O165" s="43">
        <v>0</v>
      </c>
      <c r="P165" s="43"/>
    </row>
    <row r="166" spans="1:16" s="101" customFormat="1" ht="12.75">
      <c r="A166" s="30" t="s">
        <v>259</v>
      </c>
      <c r="B166" s="6"/>
      <c r="C166" s="34"/>
      <c r="D166" s="43">
        <f t="shared" si="8"/>
        <v>4094.3</v>
      </c>
      <c r="E166" s="43"/>
      <c r="F166" s="43">
        <v>4094.3</v>
      </c>
      <c r="G166" s="43"/>
      <c r="H166" s="43">
        <v>0</v>
      </c>
      <c r="I166" s="76">
        <f t="shared" si="9"/>
        <v>0</v>
      </c>
      <c r="J166" s="43"/>
      <c r="K166" s="43">
        <v>0</v>
      </c>
      <c r="L166" s="43"/>
      <c r="M166" s="76">
        <f t="shared" si="10"/>
        <v>0</v>
      </c>
      <c r="N166" s="43"/>
      <c r="O166" s="43">
        <v>0</v>
      </c>
      <c r="P166" s="43"/>
    </row>
    <row r="167" spans="1:16" s="101" customFormat="1" ht="12.75">
      <c r="A167" s="30" t="s">
        <v>100</v>
      </c>
      <c r="B167" s="6"/>
      <c r="C167" s="34"/>
      <c r="D167" s="43">
        <f t="shared" si="8"/>
        <v>50233.2</v>
      </c>
      <c r="E167" s="43"/>
      <c r="F167" s="43">
        <v>50233.2</v>
      </c>
      <c r="G167" s="43"/>
      <c r="H167" s="43">
        <v>30000</v>
      </c>
      <c r="I167" s="76">
        <f t="shared" si="9"/>
        <v>18074.7</v>
      </c>
      <c r="J167" s="43"/>
      <c r="K167" s="43">
        <v>18074.7</v>
      </c>
      <c r="L167" s="43"/>
      <c r="M167" s="76">
        <f t="shared" si="10"/>
        <v>18074.7</v>
      </c>
      <c r="N167" s="43"/>
      <c r="O167" s="43">
        <v>18074.7</v>
      </c>
      <c r="P167" s="43"/>
    </row>
    <row r="168" spans="1:16" s="101" customFormat="1" ht="25.5">
      <c r="A168" s="30" t="s">
        <v>260</v>
      </c>
      <c r="B168" s="6"/>
      <c r="C168" s="34"/>
      <c r="D168" s="43">
        <f t="shared" si="8"/>
        <v>312.5</v>
      </c>
      <c r="E168" s="43"/>
      <c r="F168" s="43">
        <v>312.5</v>
      </c>
      <c r="G168" s="43"/>
      <c r="H168" s="43">
        <v>0</v>
      </c>
      <c r="I168" s="76">
        <f t="shared" si="9"/>
        <v>0</v>
      </c>
      <c r="J168" s="43"/>
      <c r="K168" s="43">
        <v>0</v>
      </c>
      <c r="L168" s="43"/>
      <c r="M168" s="76">
        <f t="shared" si="10"/>
        <v>0</v>
      </c>
      <c r="N168" s="43"/>
      <c r="O168" s="43">
        <v>0</v>
      </c>
      <c r="P168" s="43"/>
    </row>
    <row r="169" spans="1:16" s="101" customFormat="1" ht="25.5">
      <c r="A169" s="30" t="s">
        <v>256</v>
      </c>
      <c r="B169" s="6"/>
      <c r="C169" s="34"/>
      <c r="D169" s="43">
        <f t="shared" si="8"/>
        <v>242.2</v>
      </c>
      <c r="E169" s="43"/>
      <c r="F169" s="43">
        <v>242.2</v>
      </c>
      <c r="G169" s="43"/>
      <c r="H169" s="43">
        <v>0</v>
      </c>
      <c r="I169" s="76">
        <f t="shared" si="9"/>
        <v>0</v>
      </c>
      <c r="J169" s="43"/>
      <c r="K169" s="43">
        <v>0</v>
      </c>
      <c r="L169" s="43"/>
      <c r="M169" s="76">
        <f t="shared" si="10"/>
        <v>0</v>
      </c>
      <c r="N169" s="43"/>
      <c r="O169" s="43">
        <v>0</v>
      </c>
      <c r="P169" s="43"/>
    </row>
    <row r="170" spans="1:16" s="101" customFormat="1" ht="12.75">
      <c r="A170" s="30" t="s">
        <v>257</v>
      </c>
      <c r="B170" s="6"/>
      <c r="C170" s="34"/>
      <c r="D170" s="43">
        <f t="shared" si="8"/>
        <v>485</v>
      </c>
      <c r="E170" s="43"/>
      <c r="F170" s="43">
        <v>485</v>
      </c>
      <c r="G170" s="43"/>
      <c r="H170" s="43">
        <v>485</v>
      </c>
      <c r="I170" s="76">
        <f t="shared" si="9"/>
        <v>0</v>
      </c>
      <c r="J170" s="43"/>
      <c r="K170" s="43">
        <v>0</v>
      </c>
      <c r="L170" s="43"/>
      <c r="M170" s="76">
        <f t="shared" si="10"/>
        <v>0</v>
      </c>
      <c r="N170" s="43"/>
      <c r="O170" s="43">
        <v>0</v>
      </c>
      <c r="P170" s="43"/>
    </row>
    <row r="171" spans="1:16" s="101" customFormat="1" ht="27.75" customHeight="1">
      <c r="A171" s="100" t="s">
        <v>143</v>
      </c>
      <c r="B171" s="9" t="s">
        <v>153</v>
      </c>
      <c r="C171" s="2"/>
      <c r="D171" s="42">
        <f>D173</f>
        <v>294584.7</v>
      </c>
      <c r="E171" s="42">
        <f>E173</f>
        <v>0</v>
      </c>
      <c r="F171" s="42">
        <f>F173</f>
        <v>293470.50000000006</v>
      </c>
      <c r="G171" s="42">
        <f>G173</f>
        <v>1114.2000000000003</v>
      </c>
      <c r="H171" s="42">
        <f>H173</f>
        <v>2440</v>
      </c>
      <c r="I171" s="78">
        <f>J171+K171+L171</f>
        <v>1888.1999999999998</v>
      </c>
      <c r="J171" s="42">
        <f>J173</f>
        <v>0</v>
      </c>
      <c r="K171" s="42">
        <f>K173</f>
        <v>1831.6</v>
      </c>
      <c r="L171" s="42">
        <f>L173</f>
        <v>56.6</v>
      </c>
      <c r="M171" s="78">
        <f>N171+O171+P171</f>
        <v>10905</v>
      </c>
      <c r="N171" s="42">
        <f>N173</f>
        <v>0</v>
      </c>
      <c r="O171" s="42">
        <f>O173</f>
        <v>10578</v>
      </c>
      <c r="P171" s="42">
        <f>P173</f>
        <v>327.00000000000006</v>
      </c>
    </row>
    <row r="172" spans="1:16" s="128" customFormat="1" ht="12">
      <c r="A172" s="123" t="s">
        <v>6</v>
      </c>
      <c r="B172" s="124"/>
      <c r="C172" s="125"/>
      <c r="D172" s="126"/>
      <c r="E172" s="126"/>
      <c r="F172" s="126"/>
      <c r="G172" s="126"/>
      <c r="H172" s="126"/>
      <c r="I172" s="127"/>
      <c r="J172" s="126"/>
      <c r="K172" s="126"/>
      <c r="L172" s="126"/>
      <c r="M172" s="127">
        <f>N172+O172+P172</f>
        <v>9343.8</v>
      </c>
      <c r="N172" s="126"/>
      <c r="O172" s="126">
        <f>O175</f>
        <v>8746.4</v>
      </c>
      <c r="P172" s="126">
        <f>P173+P175+P177</f>
        <v>597.4000000000001</v>
      </c>
    </row>
    <row r="173" spans="1:16" s="101" customFormat="1" ht="25.5">
      <c r="A173" s="10" t="s">
        <v>111</v>
      </c>
      <c r="B173" s="9"/>
      <c r="C173" s="7"/>
      <c r="D173" s="44">
        <f>D174+D185</f>
        <v>294584.7</v>
      </c>
      <c r="E173" s="44">
        <f>E174+E185</f>
        <v>0</v>
      </c>
      <c r="F173" s="44">
        <f>F174+F185</f>
        <v>293470.50000000006</v>
      </c>
      <c r="G173" s="44">
        <f>G174+G185</f>
        <v>1114.2000000000003</v>
      </c>
      <c r="H173" s="44">
        <f>H174+H185</f>
        <v>2440</v>
      </c>
      <c r="I173" s="78">
        <f>J173+K173+L173</f>
        <v>1888.1999999999998</v>
      </c>
      <c r="J173" s="44">
        <f>J174+J185</f>
        <v>0</v>
      </c>
      <c r="K173" s="44">
        <f>K174+K185</f>
        <v>1831.6</v>
      </c>
      <c r="L173" s="44">
        <f>L174+L185</f>
        <v>56.6</v>
      </c>
      <c r="M173" s="78">
        <f>N173+O173+P173</f>
        <v>10905</v>
      </c>
      <c r="N173" s="44">
        <f>N174+N185</f>
        <v>0</v>
      </c>
      <c r="O173" s="44">
        <f>O174+O185</f>
        <v>10578</v>
      </c>
      <c r="P173" s="44">
        <f>P174+P185</f>
        <v>327.00000000000006</v>
      </c>
    </row>
    <row r="174" spans="1:16" s="101" customFormat="1" ht="12.75">
      <c r="A174" s="99" t="s">
        <v>89</v>
      </c>
      <c r="B174" s="9"/>
      <c r="C174" s="7"/>
      <c r="D174" s="42">
        <f>SUM(D176:D183)</f>
        <v>257447.60000000003</v>
      </c>
      <c r="E174" s="42">
        <f>SUM(E176:E183)</f>
        <v>0</v>
      </c>
      <c r="F174" s="42">
        <f>SUM(F176:F183)</f>
        <v>257447.60000000003</v>
      </c>
      <c r="G174" s="42">
        <f>SUM(G176:G183)</f>
        <v>0</v>
      </c>
      <c r="H174" s="42">
        <f>SUM(H176:H183)</f>
        <v>0</v>
      </c>
      <c r="I174" s="78">
        <f>J174+K174+L174</f>
        <v>0</v>
      </c>
      <c r="J174" s="42">
        <f>SUM(J176:J183)</f>
        <v>0</v>
      </c>
      <c r="K174" s="42">
        <f>SUM(K176:K183)</f>
        <v>0</v>
      </c>
      <c r="L174" s="42">
        <f>SUM(L176:L183)</f>
        <v>0</v>
      </c>
      <c r="M174" s="78">
        <f>N174+O174+P174</f>
        <v>9016.8</v>
      </c>
      <c r="N174" s="42">
        <f>SUM(N176:N183)</f>
        <v>0</v>
      </c>
      <c r="O174" s="42">
        <f>SUM(O176:O184)</f>
        <v>8746.4</v>
      </c>
      <c r="P174" s="42">
        <f>SUM(P176:P184)</f>
        <v>270.40000000000003</v>
      </c>
    </row>
    <row r="175" spans="1:16" s="128" customFormat="1" ht="12">
      <c r="A175" s="123" t="s">
        <v>6</v>
      </c>
      <c r="B175" s="124"/>
      <c r="C175" s="125"/>
      <c r="D175" s="126"/>
      <c r="E175" s="126"/>
      <c r="F175" s="126"/>
      <c r="G175" s="126"/>
      <c r="H175" s="126"/>
      <c r="I175" s="127"/>
      <c r="J175" s="126"/>
      <c r="K175" s="126"/>
      <c r="L175" s="126"/>
      <c r="M175" s="127">
        <f>N175+O175+P175</f>
        <v>9016.8</v>
      </c>
      <c r="N175" s="126"/>
      <c r="O175" s="126">
        <f>O178+O180+O184</f>
        <v>8746.4</v>
      </c>
      <c r="P175" s="126">
        <f>P178+P180+P184</f>
        <v>270.40000000000003</v>
      </c>
    </row>
    <row r="176" spans="1:16" s="101" customFormat="1" ht="25.5">
      <c r="A176" s="4" t="s">
        <v>126</v>
      </c>
      <c r="B176" s="6"/>
      <c r="C176" s="7"/>
      <c r="D176" s="43">
        <f>E176+F176+G176</f>
        <v>127259.9</v>
      </c>
      <c r="E176" s="43"/>
      <c r="F176" s="43">
        <v>127259.9</v>
      </c>
      <c r="G176" s="43"/>
      <c r="H176" s="43">
        <v>0</v>
      </c>
      <c r="I176" s="76">
        <f>J176+K176+L176</f>
        <v>0</v>
      </c>
      <c r="J176" s="43"/>
      <c r="K176" s="43">
        <v>0</v>
      </c>
      <c r="L176" s="43"/>
      <c r="M176" s="76">
        <f>N176+O176+P176</f>
        <v>0</v>
      </c>
      <c r="N176" s="43"/>
      <c r="O176" s="43">
        <v>0</v>
      </c>
      <c r="P176" s="43"/>
    </row>
    <row r="177" spans="1:16" s="101" customFormat="1" ht="25.5">
      <c r="A177" s="4" t="s">
        <v>189</v>
      </c>
      <c r="B177" s="6"/>
      <c r="C177" s="7"/>
      <c r="D177" s="43">
        <f>E177+F177+G177</f>
        <v>23865.5</v>
      </c>
      <c r="E177" s="43"/>
      <c r="F177" s="43">
        <v>23865.5</v>
      </c>
      <c r="G177" s="43"/>
      <c r="H177" s="43">
        <v>0</v>
      </c>
      <c r="I177" s="76">
        <f aca="true" t="shared" si="11" ref="I177:I183">J177+K177+L177</f>
        <v>0</v>
      </c>
      <c r="J177" s="43"/>
      <c r="K177" s="43">
        <v>0</v>
      </c>
      <c r="L177" s="43"/>
      <c r="M177" s="76">
        <f aca="true" t="shared" si="12" ref="M177:M183">N177+O177+P177</f>
        <v>0</v>
      </c>
      <c r="N177" s="43"/>
      <c r="O177" s="43">
        <v>0</v>
      </c>
      <c r="P177" s="43"/>
    </row>
    <row r="178" spans="1:16" s="102" customFormat="1" ht="15" customHeight="1">
      <c r="A178" s="54" t="s">
        <v>319</v>
      </c>
      <c r="B178" s="55"/>
      <c r="C178" s="52"/>
      <c r="D178" s="53"/>
      <c r="E178" s="53"/>
      <c r="F178" s="53"/>
      <c r="G178" s="53"/>
      <c r="H178" s="53"/>
      <c r="I178" s="76"/>
      <c r="J178" s="53"/>
      <c r="K178" s="53"/>
      <c r="L178" s="53"/>
      <c r="M178" s="80">
        <f>N178+O178+P178</f>
        <v>8527.099999999999</v>
      </c>
      <c r="N178" s="53"/>
      <c r="O178" s="53">
        <v>8271.3</v>
      </c>
      <c r="P178" s="53">
        <v>255.8</v>
      </c>
    </row>
    <row r="179" spans="1:16" s="101" customFormat="1" ht="25.5">
      <c r="A179" s="4" t="s">
        <v>321</v>
      </c>
      <c r="B179" s="6"/>
      <c r="C179" s="7"/>
      <c r="D179" s="43">
        <f>E179+F179+G179</f>
        <v>824.5</v>
      </c>
      <c r="E179" s="43"/>
      <c r="F179" s="43">
        <v>824.5</v>
      </c>
      <c r="G179" s="43"/>
      <c r="H179" s="43">
        <v>0</v>
      </c>
      <c r="I179" s="76">
        <f t="shared" si="11"/>
        <v>0</v>
      </c>
      <c r="J179" s="43"/>
      <c r="K179" s="43">
        <v>0</v>
      </c>
      <c r="L179" s="43"/>
      <c r="M179" s="76">
        <f t="shared" si="12"/>
        <v>0</v>
      </c>
      <c r="N179" s="43"/>
      <c r="O179" s="43">
        <v>0</v>
      </c>
      <c r="P179" s="43"/>
    </row>
    <row r="180" spans="1:16" s="102" customFormat="1" ht="15" customHeight="1">
      <c r="A180" s="54" t="s">
        <v>319</v>
      </c>
      <c r="B180" s="55"/>
      <c r="C180" s="52"/>
      <c r="D180" s="53"/>
      <c r="E180" s="53"/>
      <c r="F180" s="53"/>
      <c r="G180" s="53"/>
      <c r="H180" s="53"/>
      <c r="I180" s="76"/>
      <c r="J180" s="53"/>
      <c r="K180" s="53"/>
      <c r="L180" s="53"/>
      <c r="M180" s="80">
        <f>N180+O180+P180</f>
        <v>51.5</v>
      </c>
      <c r="N180" s="53"/>
      <c r="O180" s="53">
        <v>50</v>
      </c>
      <c r="P180" s="53">
        <v>1.5</v>
      </c>
    </row>
    <row r="181" spans="1:16" s="101" customFormat="1" ht="30" customHeight="1">
      <c r="A181" s="31" t="s">
        <v>248</v>
      </c>
      <c r="B181" s="6"/>
      <c r="C181" s="7"/>
      <c r="D181" s="43">
        <f>E181+F181+G181</f>
        <v>87107.3</v>
      </c>
      <c r="E181" s="43"/>
      <c r="F181" s="43">
        <v>87107.3</v>
      </c>
      <c r="G181" s="43"/>
      <c r="H181" s="43">
        <v>0</v>
      </c>
      <c r="I181" s="76">
        <f t="shared" si="11"/>
        <v>0</v>
      </c>
      <c r="J181" s="43"/>
      <c r="K181" s="43">
        <v>0</v>
      </c>
      <c r="L181" s="43"/>
      <c r="M181" s="76">
        <f t="shared" si="12"/>
        <v>0</v>
      </c>
      <c r="N181" s="43"/>
      <c r="O181" s="43">
        <v>0</v>
      </c>
      <c r="P181" s="43"/>
    </row>
    <row r="182" spans="1:16" s="101" customFormat="1" ht="28.5" customHeight="1">
      <c r="A182" s="31" t="s">
        <v>249</v>
      </c>
      <c r="B182" s="6"/>
      <c r="C182" s="7"/>
      <c r="D182" s="43">
        <f>E182+F182+G182</f>
        <v>18071.7</v>
      </c>
      <c r="E182" s="43"/>
      <c r="F182" s="43">
        <v>18071.7</v>
      </c>
      <c r="G182" s="43"/>
      <c r="H182" s="43">
        <v>0</v>
      </c>
      <c r="I182" s="76">
        <f t="shared" si="11"/>
        <v>0</v>
      </c>
      <c r="J182" s="43"/>
      <c r="K182" s="43">
        <v>0</v>
      </c>
      <c r="L182" s="43"/>
      <c r="M182" s="76">
        <f t="shared" si="12"/>
        <v>0</v>
      </c>
      <c r="N182" s="43"/>
      <c r="O182" s="43">
        <v>0</v>
      </c>
      <c r="P182" s="43"/>
    </row>
    <row r="183" spans="1:16" s="101" customFormat="1" ht="28.5" customHeight="1">
      <c r="A183" s="31" t="s">
        <v>312</v>
      </c>
      <c r="B183" s="6"/>
      <c r="C183" s="7"/>
      <c r="D183" s="43">
        <f>E183+F183+G183</f>
        <v>318.7</v>
      </c>
      <c r="E183" s="43"/>
      <c r="F183" s="43">
        <v>318.7</v>
      </c>
      <c r="G183" s="43"/>
      <c r="H183" s="43">
        <v>0</v>
      </c>
      <c r="I183" s="76">
        <f t="shared" si="11"/>
        <v>0</v>
      </c>
      <c r="J183" s="43"/>
      <c r="K183" s="43">
        <v>0</v>
      </c>
      <c r="L183" s="43"/>
      <c r="M183" s="76">
        <f t="shared" si="12"/>
        <v>0</v>
      </c>
      <c r="N183" s="43"/>
      <c r="O183" s="43">
        <v>0</v>
      </c>
      <c r="P183" s="43"/>
    </row>
    <row r="184" spans="1:16" s="102" customFormat="1" ht="27" customHeight="1">
      <c r="A184" s="114" t="s">
        <v>334</v>
      </c>
      <c r="B184" s="55"/>
      <c r="C184" s="52"/>
      <c r="D184" s="53"/>
      <c r="E184" s="53"/>
      <c r="F184" s="53"/>
      <c r="G184" s="53"/>
      <c r="H184" s="53"/>
      <c r="I184" s="76"/>
      <c r="J184" s="53"/>
      <c r="K184" s="53"/>
      <c r="L184" s="53"/>
      <c r="M184" s="80">
        <f>N184+O184+P184</f>
        <v>438.20000000000005</v>
      </c>
      <c r="N184" s="53"/>
      <c r="O184" s="53">
        <v>425.1</v>
      </c>
      <c r="P184" s="53">
        <v>13.1</v>
      </c>
    </row>
    <row r="185" spans="1:16" s="101" customFormat="1" ht="12.75">
      <c r="A185" s="99" t="s">
        <v>138</v>
      </c>
      <c r="B185" s="9"/>
      <c r="C185" s="7"/>
      <c r="D185" s="42">
        <f>SUM(D186:D192)</f>
        <v>37137.1</v>
      </c>
      <c r="E185" s="42">
        <f>SUM(E186:E192)</f>
        <v>0</v>
      </c>
      <c r="F185" s="42">
        <f>SUM(F186:F192)</f>
        <v>36022.9</v>
      </c>
      <c r="G185" s="42">
        <f>SUM(G186:G192)</f>
        <v>1114.2000000000003</v>
      </c>
      <c r="H185" s="42">
        <f>SUM(H186:H192)</f>
        <v>2440</v>
      </c>
      <c r="I185" s="78">
        <f>J185+K185+L185</f>
        <v>1888.1999999999998</v>
      </c>
      <c r="J185" s="42">
        <f>SUM(J186:J192)</f>
        <v>0</v>
      </c>
      <c r="K185" s="42">
        <f>SUM(K186:K192)</f>
        <v>1831.6</v>
      </c>
      <c r="L185" s="42">
        <f>SUM(L186:L192)</f>
        <v>56.6</v>
      </c>
      <c r="M185" s="78">
        <f>N185+O185+P185</f>
        <v>1888.1999999999998</v>
      </c>
      <c r="N185" s="42">
        <f>SUM(N186:N192)</f>
        <v>0</v>
      </c>
      <c r="O185" s="42">
        <f>SUM(O186:O192)</f>
        <v>1831.6</v>
      </c>
      <c r="P185" s="42">
        <f>SUM(P186:P192)</f>
        <v>56.6</v>
      </c>
    </row>
    <row r="186" spans="1:16" s="101" customFormat="1" ht="25.5">
      <c r="A186" s="99" t="s">
        <v>250</v>
      </c>
      <c r="B186" s="9"/>
      <c r="C186" s="7"/>
      <c r="D186" s="43"/>
      <c r="E186" s="43"/>
      <c r="F186" s="43"/>
      <c r="G186" s="43"/>
      <c r="H186" s="43"/>
      <c r="I186" s="76"/>
      <c r="J186" s="43"/>
      <c r="K186" s="49"/>
      <c r="L186" s="43"/>
      <c r="M186" s="76"/>
      <c r="N186" s="43"/>
      <c r="O186" s="49"/>
      <c r="P186" s="43"/>
    </row>
    <row r="187" spans="1:16" s="101" customFormat="1" ht="25.5">
      <c r="A187" s="4" t="s">
        <v>268</v>
      </c>
      <c r="B187" s="6"/>
      <c r="C187" s="7"/>
      <c r="D187" s="43">
        <f>E187+F187+G187</f>
        <v>3835.2</v>
      </c>
      <c r="E187" s="43"/>
      <c r="F187" s="43">
        <v>3720.1</v>
      </c>
      <c r="G187" s="43">
        <v>115.1</v>
      </c>
      <c r="H187" s="43">
        <v>2440</v>
      </c>
      <c r="I187" s="76">
        <f aca="true" t="shared" si="13" ref="I187:I192">J187+K187+L187</f>
        <v>1888.1999999999998</v>
      </c>
      <c r="J187" s="43"/>
      <c r="K187" s="43">
        <v>1831.6</v>
      </c>
      <c r="L187" s="43">
        <v>56.6</v>
      </c>
      <c r="M187" s="76">
        <f aca="true" t="shared" si="14" ref="M187:M192">N187+O187+P187</f>
        <v>1888.1999999999998</v>
      </c>
      <c r="N187" s="43"/>
      <c r="O187" s="43">
        <v>1831.6</v>
      </c>
      <c r="P187" s="43">
        <v>56.6</v>
      </c>
    </row>
    <row r="188" spans="1:16" s="101" customFormat="1" ht="25.5">
      <c r="A188" s="3" t="s">
        <v>24</v>
      </c>
      <c r="B188" s="6"/>
      <c r="C188" s="7"/>
      <c r="D188" s="43">
        <f>E188+F188+G188</f>
        <v>5950.8</v>
      </c>
      <c r="E188" s="43"/>
      <c r="F188" s="43">
        <v>5772.3</v>
      </c>
      <c r="G188" s="43">
        <v>178.5</v>
      </c>
      <c r="H188" s="43">
        <v>0</v>
      </c>
      <c r="I188" s="76">
        <f t="shared" si="13"/>
        <v>0</v>
      </c>
      <c r="J188" s="43"/>
      <c r="K188" s="43">
        <v>0</v>
      </c>
      <c r="L188" s="43"/>
      <c r="M188" s="76">
        <f t="shared" si="14"/>
        <v>0</v>
      </c>
      <c r="N188" s="43"/>
      <c r="O188" s="43">
        <v>0</v>
      </c>
      <c r="P188" s="43"/>
    </row>
    <row r="189" spans="1:16" s="101" customFormat="1" ht="13.5">
      <c r="A189" s="1" t="s">
        <v>134</v>
      </c>
      <c r="B189" s="9"/>
      <c r="C189" s="7"/>
      <c r="D189" s="45"/>
      <c r="E189" s="45"/>
      <c r="F189" s="45"/>
      <c r="G189" s="45"/>
      <c r="H189" s="45"/>
      <c r="I189" s="76"/>
      <c r="J189" s="45"/>
      <c r="K189" s="45"/>
      <c r="L189" s="45"/>
      <c r="M189" s="76"/>
      <c r="N189" s="45"/>
      <c r="O189" s="45"/>
      <c r="P189" s="45"/>
    </row>
    <row r="190" spans="1:16" s="101" customFormat="1" ht="12.75">
      <c r="A190" s="4" t="s">
        <v>233</v>
      </c>
      <c r="B190" s="6"/>
      <c r="C190" s="7"/>
      <c r="D190" s="43">
        <f>E190+F190+G190</f>
        <v>25472.2</v>
      </c>
      <c r="E190" s="43"/>
      <c r="F190" s="43">
        <v>24708</v>
      </c>
      <c r="G190" s="43">
        <v>764.2</v>
      </c>
      <c r="H190" s="43">
        <v>0</v>
      </c>
      <c r="I190" s="76">
        <f t="shared" si="13"/>
        <v>0</v>
      </c>
      <c r="J190" s="43"/>
      <c r="K190" s="43">
        <v>0</v>
      </c>
      <c r="L190" s="43"/>
      <c r="M190" s="76">
        <f t="shared" si="14"/>
        <v>0</v>
      </c>
      <c r="N190" s="43"/>
      <c r="O190" s="43">
        <v>0</v>
      </c>
      <c r="P190" s="43"/>
    </row>
    <row r="191" spans="1:16" s="101" customFormat="1" ht="25.5">
      <c r="A191" s="1" t="s">
        <v>129</v>
      </c>
      <c r="B191" s="6"/>
      <c r="C191" s="7"/>
      <c r="D191" s="43"/>
      <c r="E191" s="43"/>
      <c r="F191" s="43"/>
      <c r="G191" s="43"/>
      <c r="H191" s="43"/>
      <c r="I191" s="76"/>
      <c r="J191" s="43"/>
      <c r="K191" s="43"/>
      <c r="L191" s="43"/>
      <c r="M191" s="76"/>
      <c r="N191" s="43"/>
      <c r="O191" s="43"/>
      <c r="P191" s="43"/>
    </row>
    <row r="192" spans="1:16" s="101" customFormat="1" ht="25.5">
      <c r="A192" s="4" t="s">
        <v>10</v>
      </c>
      <c r="B192" s="6"/>
      <c r="C192" s="7"/>
      <c r="D192" s="43">
        <f>E192+F192+G192</f>
        <v>1878.9</v>
      </c>
      <c r="E192" s="43"/>
      <c r="F192" s="43">
        <v>1822.5</v>
      </c>
      <c r="G192" s="43">
        <v>56.4</v>
      </c>
      <c r="H192" s="43">
        <v>0</v>
      </c>
      <c r="I192" s="76">
        <f t="shared" si="13"/>
        <v>0</v>
      </c>
      <c r="J192" s="43"/>
      <c r="K192" s="43">
        <v>0</v>
      </c>
      <c r="L192" s="43"/>
      <c r="M192" s="76">
        <f t="shared" si="14"/>
        <v>0</v>
      </c>
      <c r="N192" s="43"/>
      <c r="O192" s="43">
        <v>0</v>
      </c>
      <c r="P192" s="43"/>
    </row>
    <row r="193" spans="1:16" s="101" customFormat="1" ht="25.5">
      <c r="A193" s="10" t="s">
        <v>175</v>
      </c>
      <c r="B193" s="9" t="s">
        <v>113</v>
      </c>
      <c r="C193" s="2"/>
      <c r="D193" s="42">
        <f>D195+D243</f>
        <v>753914.7</v>
      </c>
      <c r="E193" s="42">
        <f>E195+E243</f>
        <v>0</v>
      </c>
      <c r="F193" s="42">
        <f>F195+F243</f>
        <v>749134.1999999998</v>
      </c>
      <c r="G193" s="42">
        <f>G195+G243</f>
        <v>4780.5</v>
      </c>
      <c r="H193" s="42">
        <f>H195+H243</f>
        <v>142907.9</v>
      </c>
      <c r="I193" s="78">
        <f>J193+K193+L193</f>
        <v>94250.4</v>
      </c>
      <c r="J193" s="42">
        <f>J195+J243</f>
        <v>0</v>
      </c>
      <c r="K193" s="42">
        <f>K195+K243</f>
        <v>94250.4</v>
      </c>
      <c r="L193" s="42">
        <f>L195+L243</f>
        <v>0</v>
      </c>
      <c r="M193" s="78">
        <f>N193+O193+P193</f>
        <v>112833.8</v>
      </c>
      <c r="N193" s="42">
        <f>N195+N243</f>
        <v>0</v>
      </c>
      <c r="O193" s="42">
        <f>O195+O243</f>
        <v>112648</v>
      </c>
      <c r="P193" s="42">
        <f>P195+P243</f>
        <v>185.8</v>
      </c>
    </row>
    <row r="194" spans="1:16" s="128" customFormat="1" ht="12">
      <c r="A194" s="123" t="s">
        <v>6</v>
      </c>
      <c r="B194" s="124"/>
      <c r="C194" s="125"/>
      <c r="D194" s="126"/>
      <c r="E194" s="126"/>
      <c r="F194" s="126"/>
      <c r="G194" s="126"/>
      <c r="H194" s="126"/>
      <c r="I194" s="127"/>
      <c r="J194" s="126"/>
      <c r="K194" s="126"/>
      <c r="L194" s="126"/>
      <c r="M194" s="127">
        <f>N194+O194+P194</f>
        <v>18583.399999999998</v>
      </c>
      <c r="N194" s="126"/>
      <c r="O194" s="126">
        <f>O199+O204+O209+O232+O233+O234</f>
        <v>18397.6</v>
      </c>
      <c r="P194" s="126">
        <f>P199+P204+P209+P232+P233+P234</f>
        <v>185.8</v>
      </c>
    </row>
    <row r="195" spans="1:16" s="101" customFormat="1" ht="25.5">
      <c r="A195" s="10" t="s">
        <v>111</v>
      </c>
      <c r="B195" s="9"/>
      <c r="C195" s="2" t="s">
        <v>112</v>
      </c>
      <c r="D195" s="42">
        <f>D196+D235</f>
        <v>738391.1</v>
      </c>
      <c r="E195" s="42">
        <f>E196+E235</f>
        <v>0</v>
      </c>
      <c r="F195" s="42">
        <f>F196+F235</f>
        <v>733610.5999999999</v>
      </c>
      <c r="G195" s="42">
        <f>G196+G235</f>
        <v>4780.5</v>
      </c>
      <c r="H195" s="42">
        <f>H196+H235</f>
        <v>140407.9</v>
      </c>
      <c r="I195" s="78">
        <f>J195+K195+L195</f>
        <v>94250.4</v>
      </c>
      <c r="J195" s="42">
        <f>J196+J235</f>
        <v>0</v>
      </c>
      <c r="K195" s="42">
        <f>K196+K235</f>
        <v>94250.4</v>
      </c>
      <c r="L195" s="42">
        <f>L196+L235</f>
        <v>0</v>
      </c>
      <c r="M195" s="78">
        <f>N195+O195+P195</f>
        <v>112833.8</v>
      </c>
      <c r="N195" s="42">
        <f>N196+N235</f>
        <v>0</v>
      </c>
      <c r="O195" s="42">
        <f>O196+O235</f>
        <v>112648</v>
      </c>
      <c r="P195" s="42">
        <f>P196+P235</f>
        <v>185.8</v>
      </c>
    </row>
    <row r="196" spans="1:16" s="101" customFormat="1" ht="25.5">
      <c r="A196" s="10" t="s">
        <v>111</v>
      </c>
      <c r="B196" s="9"/>
      <c r="C196" s="2"/>
      <c r="D196" s="44">
        <f>D197</f>
        <v>478051.3</v>
      </c>
      <c r="E196" s="44">
        <f>E197</f>
        <v>0</v>
      </c>
      <c r="F196" s="44">
        <f>F197</f>
        <v>473270.7999999999</v>
      </c>
      <c r="G196" s="44">
        <f>G197</f>
        <v>4780.5</v>
      </c>
      <c r="H196" s="44">
        <f>H197</f>
        <v>17210</v>
      </c>
      <c r="I196" s="78">
        <f>J196+K196+L196</f>
        <v>0</v>
      </c>
      <c r="J196" s="44">
        <f>J197</f>
        <v>0</v>
      </c>
      <c r="K196" s="44">
        <f>K197</f>
        <v>0</v>
      </c>
      <c r="L196" s="44">
        <f>L197</f>
        <v>0</v>
      </c>
      <c r="M196" s="78">
        <f>N196+O196+P196</f>
        <v>18583.399999999998</v>
      </c>
      <c r="N196" s="44">
        <f>N197</f>
        <v>0</v>
      </c>
      <c r="O196" s="44">
        <f>O197</f>
        <v>18397.6</v>
      </c>
      <c r="P196" s="44">
        <f>P197</f>
        <v>185.8</v>
      </c>
    </row>
    <row r="197" spans="1:16" s="101" customFormat="1" ht="12.75">
      <c r="A197" s="99" t="s">
        <v>138</v>
      </c>
      <c r="B197" s="9"/>
      <c r="C197" s="34"/>
      <c r="D197" s="42">
        <f>SUM(D198:D231)</f>
        <v>478051.3</v>
      </c>
      <c r="E197" s="42">
        <f>SUM(E198:E231)</f>
        <v>0</v>
      </c>
      <c r="F197" s="42">
        <f>SUM(F198:F231)</f>
        <v>473270.7999999999</v>
      </c>
      <c r="G197" s="42">
        <f>SUM(G198:G231)</f>
        <v>4780.5</v>
      </c>
      <c r="H197" s="42">
        <f>SUM(H198:H231)</f>
        <v>17210</v>
      </c>
      <c r="I197" s="78">
        <f>J197+K197+L197</f>
        <v>0</v>
      </c>
      <c r="J197" s="42">
        <f>SUM(J198:J231)</f>
        <v>0</v>
      </c>
      <c r="K197" s="42">
        <f>SUM(K198:K231)</f>
        <v>0</v>
      </c>
      <c r="L197" s="42">
        <f>SUM(L198:L231)</f>
        <v>0</v>
      </c>
      <c r="M197" s="78">
        <f>N197+O197+P197</f>
        <v>18583.399999999998</v>
      </c>
      <c r="N197" s="42">
        <f>SUM(N198:N234)</f>
        <v>0</v>
      </c>
      <c r="O197" s="42">
        <f>SUM(O198:O234)</f>
        <v>18397.6</v>
      </c>
      <c r="P197" s="42">
        <f>SUM(P198:P234)</f>
        <v>185.8</v>
      </c>
    </row>
    <row r="198" spans="1:16" s="101" customFormat="1" ht="12.75">
      <c r="A198" s="5" t="s">
        <v>142</v>
      </c>
      <c r="B198" s="6"/>
      <c r="C198" s="34"/>
      <c r="D198" s="43">
        <f aca="true" t="shared" si="15" ref="D198:D231">E198+F198+G198</f>
        <v>52894.9</v>
      </c>
      <c r="E198" s="43"/>
      <c r="F198" s="43">
        <v>52366</v>
      </c>
      <c r="G198" s="43">
        <v>528.9</v>
      </c>
      <c r="H198" s="43">
        <v>16000</v>
      </c>
      <c r="I198" s="76">
        <f aca="true" t="shared" si="16" ref="I198:I231">J198+K198+L198</f>
        <v>0</v>
      </c>
      <c r="J198" s="43"/>
      <c r="K198" s="43">
        <v>0</v>
      </c>
      <c r="L198" s="43"/>
      <c r="M198" s="76">
        <f aca="true" t="shared" si="17" ref="M198:M233">N198+O198+P198</f>
        <v>0</v>
      </c>
      <c r="N198" s="43"/>
      <c r="O198" s="43">
        <v>0</v>
      </c>
      <c r="P198" s="43"/>
    </row>
    <row r="199" spans="1:16" s="102" customFormat="1" ht="12.75">
      <c r="A199" s="54" t="s">
        <v>319</v>
      </c>
      <c r="B199" s="55"/>
      <c r="C199" s="103"/>
      <c r="D199" s="53"/>
      <c r="E199" s="53"/>
      <c r="F199" s="53"/>
      <c r="G199" s="53"/>
      <c r="H199" s="53"/>
      <c r="I199" s="80"/>
      <c r="J199" s="53"/>
      <c r="K199" s="53"/>
      <c r="L199" s="53"/>
      <c r="M199" s="80">
        <f>N199+O199+P199</f>
        <v>5561.6</v>
      </c>
      <c r="N199" s="53"/>
      <c r="O199" s="53">
        <v>5506</v>
      </c>
      <c r="P199" s="53">
        <v>55.6</v>
      </c>
    </row>
    <row r="200" spans="1:16" s="101" customFormat="1" ht="12.75">
      <c r="A200" s="39" t="s">
        <v>61</v>
      </c>
      <c r="B200" s="6"/>
      <c r="C200" s="11"/>
      <c r="D200" s="43">
        <f t="shared" si="15"/>
        <v>50000</v>
      </c>
      <c r="E200" s="43"/>
      <c r="F200" s="43">
        <v>49500</v>
      </c>
      <c r="G200" s="43">
        <v>500</v>
      </c>
      <c r="H200" s="43">
        <v>0</v>
      </c>
      <c r="I200" s="76">
        <f t="shared" si="16"/>
        <v>0</v>
      </c>
      <c r="J200" s="43"/>
      <c r="K200" s="43">
        <v>0</v>
      </c>
      <c r="L200" s="43"/>
      <c r="M200" s="76">
        <f t="shared" si="17"/>
        <v>0</v>
      </c>
      <c r="N200" s="43"/>
      <c r="O200" s="43">
        <v>0</v>
      </c>
      <c r="P200" s="43"/>
    </row>
    <row r="201" spans="1:16" s="101" customFormat="1" ht="25.5">
      <c r="A201" s="39" t="s">
        <v>62</v>
      </c>
      <c r="B201" s="6"/>
      <c r="C201" s="11"/>
      <c r="D201" s="43">
        <f t="shared" si="15"/>
        <v>1859.1999999999998</v>
      </c>
      <c r="E201" s="43"/>
      <c r="F201" s="43">
        <v>1840.6</v>
      </c>
      <c r="G201" s="43">
        <v>18.6</v>
      </c>
      <c r="H201" s="43">
        <v>0</v>
      </c>
      <c r="I201" s="76">
        <f t="shared" si="16"/>
        <v>0</v>
      </c>
      <c r="J201" s="43"/>
      <c r="K201" s="43">
        <v>0</v>
      </c>
      <c r="L201" s="43"/>
      <c r="M201" s="76">
        <f t="shared" si="17"/>
        <v>0</v>
      </c>
      <c r="N201" s="43"/>
      <c r="O201" s="43">
        <v>0</v>
      </c>
      <c r="P201" s="43"/>
    </row>
    <row r="202" spans="1:16" s="101" customFormat="1" ht="25.5" customHeight="1">
      <c r="A202" s="16" t="s">
        <v>222</v>
      </c>
      <c r="B202" s="6"/>
      <c r="C202" s="11"/>
      <c r="D202" s="43">
        <f t="shared" si="15"/>
        <v>3000</v>
      </c>
      <c r="E202" s="43"/>
      <c r="F202" s="43">
        <v>2970</v>
      </c>
      <c r="G202" s="43">
        <v>30</v>
      </c>
      <c r="H202" s="43">
        <v>150</v>
      </c>
      <c r="I202" s="76">
        <f t="shared" si="16"/>
        <v>0</v>
      </c>
      <c r="J202" s="43"/>
      <c r="K202" s="43">
        <v>0</v>
      </c>
      <c r="L202" s="43"/>
      <c r="M202" s="76">
        <f t="shared" si="17"/>
        <v>0</v>
      </c>
      <c r="N202" s="43"/>
      <c r="O202" s="43">
        <v>0</v>
      </c>
      <c r="P202" s="43"/>
    </row>
    <row r="203" spans="1:16" s="101" customFormat="1" ht="12.75">
      <c r="A203" s="5" t="s">
        <v>92</v>
      </c>
      <c r="B203" s="6"/>
      <c r="C203" s="11"/>
      <c r="D203" s="43">
        <f t="shared" si="15"/>
        <v>60000</v>
      </c>
      <c r="E203" s="43"/>
      <c r="F203" s="43">
        <v>59400</v>
      </c>
      <c r="G203" s="43">
        <v>600</v>
      </c>
      <c r="H203" s="43">
        <v>0</v>
      </c>
      <c r="I203" s="76">
        <f t="shared" si="16"/>
        <v>0</v>
      </c>
      <c r="J203" s="43"/>
      <c r="K203" s="43">
        <v>0</v>
      </c>
      <c r="L203" s="43"/>
      <c r="M203" s="76">
        <f t="shared" si="17"/>
        <v>0</v>
      </c>
      <c r="N203" s="43"/>
      <c r="O203" s="43">
        <v>0</v>
      </c>
      <c r="P203" s="43"/>
    </row>
    <row r="204" spans="1:16" s="102" customFormat="1" ht="12.75">
      <c r="A204" s="54" t="s">
        <v>319</v>
      </c>
      <c r="B204" s="55"/>
      <c r="C204" s="103"/>
      <c r="D204" s="53"/>
      <c r="E204" s="53"/>
      <c r="F204" s="53"/>
      <c r="G204" s="53"/>
      <c r="H204" s="53"/>
      <c r="I204" s="80"/>
      <c r="J204" s="53"/>
      <c r="K204" s="53"/>
      <c r="L204" s="53"/>
      <c r="M204" s="80">
        <f>N204+O204+P204</f>
        <v>422.59999999999997</v>
      </c>
      <c r="N204" s="53"/>
      <c r="O204" s="53">
        <v>418.4</v>
      </c>
      <c r="P204" s="53">
        <v>4.2</v>
      </c>
    </row>
    <row r="205" spans="1:16" s="101" customFormat="1" ht="12.75">
      <c r="A205" s="5" t="s">
        <v>235</v>
      </c>
      <c r="B205" s="6"/>
      <c r="C205" s="11"/>
      <c r="D205" s="43">
        <f t="shared" si="15"/>
        <v>50000</v>
      </c>
      <c r="E205" s="43"/>
      <c r="F205" s="43">
        <v>49500</v>
      </c>
      <c r="G205" s="43">
        <v>500</v>
      </c>
      <c r="H205" s="43">
        <v>0</v>
      </c>
      <c r="I205" s="76">
        <f t="shared" si="16"/>
        <v>0</v>
      </c>
      <c r="J205" s="43"/>
      <c r="K205" s="43">
        <v>0</v>
      </c>
      <c r="L205" s="43"/>
      <c r="M205" s="76">
        <f t="shared" si="17"/>
        <v>0</v>
      </c>
      <c r="N205" s="43"/>
      <c r="O205" s="43">
        <v>0</v>
      </c>
      <c r="P205" s="43"/>
    </row>
    <row r="206" spans="1:16" s="101" customFormat="1" ht="12.75">
      <c r="A206" s="4" t="s">
        <v>179</v>
      </c>
      <c r="B206" s="6"/>
      <c r="C206" s="11"/>
      <c r="D206" s="43">
        <f t="shared" si="15"/>
        <v>50000</v>
      </c>
      <c r="E206" s="43"/>
      <c r="F206" s="43">
        <v>49500</v>
      </c>
      <c r="G206" s="43">
        <v>500</v>
      </c>
      <c r="H206" s="43">
        <v>0</v>
      </c>
      <c r="I206" s="76">
        <f t="shared" si="16"/>
        <v>0</v>
      </c>
      <c r="J206" s="43"/>
      <c r="K206" s="43">
        <v>0</v>
      </c>
      <c r="L206" s="43"/>
      <c r="M206" s="76">
        <f t="shared" si="17"/>
        <v>0</v>
      </c>
      <c r="N206" s="43"/>
      <c r="O206" s="43">
        <v>0</v>
      </c>
      <c r="P206" s="43"/>
    </row>
    <row r="207" spans="1:16" s="101" customFormat="1" ht="25.5">
      <c r="A207" s="4" t="s">
        <v>51</v>
      </c>
      <c r="B207" s="6"/>
      <c r="C207" s="11"/>
      <c r="D207" s="43">
        <f t="shared" si="15"/>
        <v>15000</v>
      </c>
      <c r="E207" s="43"/>
      <c r="F207" s="43">
        <v>14850</v>
      </c>
      <c r="G207" s="43">
        <v>150</v>
      </c>
      <c r="H207" s="43">
        <v>0</v>
      </c>
      <c r="I207" s="76">
        <f t="shared" si="16"/>
        <v>0</v>
      </c>
      <c r="J207" s="43"/>
      <c r="K207" s="43">
        <v>0</v>
      </c>
      <c r="L207" s="43"/>
      <c r="M207" s="76">
        <f t="shared" si="17"/>
        <v>0</v>
      </c>
      <c r="N207" s="43"/>
      <c r="O207" s="43">
        <v>0</v>
      </c>
      <c r="P207" s="43"/>
    </row>
    <row r="208" spans="1:16" s="101" customFormat="1" ht="12.75">
      <c r="A208" s="4" t="s">
        <v>93</v>
      </c>
      <c r="B208" s="6"/>
      <c r="C208" s="34"/>
      <c r="D208" s="43">
        <f t="shared" si="15"/>
        <v>43179.9</v>
      </c>
      <c r="E208" s="43"/>
      <c r="F208" s="43">
        <v>42748.1</v>
      </c>
      <c r="G208" s="43">
        <v>431.8</v>
      </c>
      <c r="H208" s="43">
        <v>0</v>
      </c>
      <c r="I208" s="76">
        <f t="shared" si="16"/>
        <v>0</v>
      </c>
      <c r="J208" s="43"/>
      <c r="K208" s="43">
        <v>0</v>
      </c>
      <c r="L208" s="43"/>
      <c r="M208" s="76">
        <f t="shared" si="17"/>
        <v>0</v>
      </c>
      <c r="N208" s="43"/>
      <c r="O208" s="43">
        <v>0</v>
      </c>
      <c r="P208" s="43"/>
    </row>
    <row r="209" spans="1:16" s="102" customFormat="1" ht="12.75">
      <c r="A209" s="54" t="s">
        <v>319</v>
      </c>
      <c r="B209" s="55"/>
      <c r="C209" s="103"/>
      <c r="D209" s="53"/>
      <c r="E209" s="53"/>
      <c r="F209" s="53"/>
      <c r="G209" s="53"/>
      <c r="H209" s="53"/>
      <c r="I209" s="80"/>
      <c r="J209" s="53"/>
      <c r="K209" s="53"/>
      <c r="L209" s="53"/>
      <c r="M209" s="80">
        <f>N209+O209+P209</f>
        <v>4249.4</v>
      </c>
      <c r="N209" s="53"/>
      <c r="O209" s="53">
        <v>4206.9</v>
      </c>
      <c r="P209" s="53">
        <v>42.5</v>
      </c>
    </row>
    <row r="210" spans="1:16" s="101" customFormat="1" ht="12.75">
      <c r="A210" s="4" t="s">
        <v>85</v>
      </c>
      <c r="B210" s="6"/>
      <c r="C210" s="34"/>
      <c r="D210" s="43">
        <f t="shared" si="15"/>
        <v>26751.8</v>
      </c>
      <c r="E210" s="43"/>
      <c r="F210" s="43">
        <v>26484.3</v>
      </c>
      <c r="G210" s="43">
        <v>267.5</v>
      </c>
      <c r="H210" s="43">
        <v>0</v>
      </c>
      <c r="I210" s="76">
        <f t="shared" si="16"/>
        <v>0</v>
      </c>
      <c r="J210" s="43"/>
      <c r="K210" s="43">
        <v>0</v>
      </c>
      <c r="L210" s="43"/>
      <c r="M210" s="76">
        <f t="shared" si="17"/>
        <v>0</v>
      </c>
      <c r="N210" s="43"/>
      <c r="O210" s="43">
        <v>0</v>
      </c>
      <c r="P210" s="43"/>
    </row>
    <row r="211" spans="1:16" s="101" customFormat="1" ht="25.5">
      <c r="A211" s="4" t="s">
        <v>95</v>
      </c>
      <c r="B211" s="6"/>
      <c r="C211" s="34"/>
      <c r="D211" s="43">
        <f t="shared" si="15"/>
        <v>85858.6</v>
      </c>
      <c r="E211" s="43"/>
      <c r="F211" s="43">
        <v>85000</v>
      </c>
      <c r="G211" s="43">
        <v>858.6</v>
      </c>
      <c r="H211" s="43">
        <v>0</v>
      </c>
      <c r="I211" s="76">
        <f t="shared" si="16"/>
        <v>0</v>
      </c>
      <c r="J211" s="43"/>
      <c r="K211" s="43">
        <v>0</v>
      </c>
      <c r="L211" s="43"/>
      <c r="M211" s="76">
        <f t="shared" si="17"/>
        <v>0</v>
      </c>
      <c r="N211" s="43"/>
      <c r="O211" s="43">
        <v>0</v>
      </c>
      <c r="P211" s="43"/>
    </row>
    <row r="212" spans="1:16" s="101" customFormat="1" ht="25.5">
      <c r="A212" s="16" t="s">
        <v>165</v>
      </c>
      <c r="B212" s="6"/>
      <c r="C212" s="34"/>
      <c r="D212" s="43">
        <f t="shared" si="15"/>
        <v>5000</v>
      </c>
      <c r="E212" s="43"/>
      <c r="F212" s="43">
        <v>4950</v>
      </c>
      <c r="G212" s="43">
        <v>50</v>
      </c>
      <c r="H212" s="43">
        <v>250</v>
      </c>
      <c r="I212" s="76">
        <f t="shared" si="16"/>
        <v>0</v>
      </c>
      <c r="J212" s="43"/>
      <c r="K212" s="43">
        <v>0</v>
      </c>
      <c r="L212" s="43"/>
      <c r="M212" s="76">
        <f t="shared" si="17"/>
        <v>0</v>
      </c>
      <c r="N212" s="43"/>
      <c r="O212" s="43">
        <v>0</v>
      </c>
      <c r="P212" s="43"/>
    </row>
    <row r="213" spans="1:16" s="101" customFormat="1" ht="25.5">
      <c r="A213" s="16" t="s">
        <v>166</v>
      </c>
      <c r="B213" s="6"/>
      <c r="C213" s="34"/>
      <c r="D213" s="43">
        <f t="shared" si="15"/>
        <v>5000</v>
      </c>
      <c r="E213" s="43"/>
      <c r="F213" s="43">
        <v>4950</v>
      </c>
      <c r="G213" s="43">
        <v>50</v>
      </c>
      <c r="H213" s="43">
        <v>250</v>
      </c>
      <c r="I213" s="76">
        <f t="shared" si="16"/>
        <v>0</v>
      </c>
      <c r="J213" s="43"/>
      <c r="K213" s="43">
        <v>0</v>
      </c>
      <c r="L213" s="43"/>
      <c r="M213" s="76">
        <f t="shared" si="17"/>
        <v>0</v>
      </c>
      <c r="N213" s="43"/>
      <c r="O213" s="43">
        <v>0</v>
      </c>
      <c r="P213" s="43"/>
    </row>
    <row r="214" spans="1:16" s="101" customFormat="1" ht="25.5">
      <c r="A214" s="39" t="s">
        <v>203</v>
      </c>
      <c r="B214" s="6"/>
      <c r="C214" s="34"/>
      <c r="D214" s="43">
        <f t="shared" si="15"/>
        <v>4423.5</v>
      </c>
      <c r="E214" s="43"/>
      <c r="F214" s="43">
        <v>4379.3</v>
      </c>
      <c r="G214" s="43">
        <v>44.2</v>
      </c>
      <c r="H214" s="43">
        <v>220</v>
      </c>
      <c r="I214" s="76">
        <f t="shared" si="16"/>
        <v>0</v>
      </c>
      <c r="J214" s="43"/>
      <c r="K214" s="43">
        <v>0</v>
      </c>
      <c r="L214" s="43"/>
      <c r="M214" s="76">
        <f t="shared" si="17"/>
        <v>0</v>
      </c>
      <c r="N214" s="43"/>
      <c r="O214" s="43">
        <v>0</v>
      </c>
      <c r="P214" s="43"/>
    </row>
    <row r="215" spans="1:16" s="101" customFormat="1" ht="38.25" customHeight="1">
      <c r="A215" s="4" t="s">
        <v>205</v>
      </c>
      <c r="B215" s="6"/>
      <c r="C215" s="34"/>
      <c r="D215" s="43">
        <f t="shared" si="15"/>
        <v>1808.1</v>
      </c>
      <c r="E215" s="43"/>
      <c r="F215" s="43">
        <v>1790</v>
      </c>
      <c r="G215" s="43">
        <v>18.1</v>
      </c>
      <c r="H215" s="43">
        <v>90</v>
      </c>
      <c r="I215" s="76">
        <f t="shared" si="16"/>
        <v>0</v>
      </c>
      <c r="J215" s="43"/>
      <c r="K215" s="49"/>
      <c r="L215" s="43"/>
      <c r="M215" s="76">
        <f t="shared" si="17"/>
        <v>0</v>
      </c>
      <c r="N215" s="43"/>
      <c r="O215" s="49"/>
      <c r="P215" s="43"/>
    </row>
    <row r="216" spans="1:16" s="101" customFormat="1" ht="25.5">
      <c r="A216" s="22" t="s">
        <v>207</v>
      </c>
      <c r="B216" s="6"/>
      <c r="C216" s="34"/>
      <c r="D216" s="43">
        <f t="shared" si="15"/>
        <v>2500</v>
      </c>
      <c r="E216" s="43"/>
      <c r="F216" s="43">
        <v>2475</v>
      </c>
      <c r="G216" s="43">
        <v>25</v>
      </c>
      <c r="H216" s="43">
        <v>125</v>
      </c>
      <c r="I216" s="76">
        <f t="shared" si="16"/>
        <v>0</v>
      </c>
      <c r="J216" s="43"/>
      <c r="K216" s="43">
        <v>0</v>
      </c>
      <c r="L216" s="43"/>
      <c r="M216" s="76">
        <f t="shared" si="17"/>
        <v>0</v>
      </c>
      <c r="N216" s="43"/>
      <c r="O216" s="43">
        <v>0</v>
      </c>
      <c r="P216" s="43"/>
    </row>
    <row r="217" spans="1:16" s="101" customFormat="1" ht="25.5">
      <c r="A217" s="22" t="s">
        <v>208</v>
      </c>
      <c r="B217" s="6"/>
      <c r="C217" s="34"/>
      <c r="D217" s="43">
        <f t="shared" si="15"/>
        <v>2500</v>
      </c>
      <c r="E217" s="43"/>
      <c r="F217" s="43">
        <v>2475</v>
      </c>
      <c r="G217" s="43">
        <v>25</v>
      </c>
      <c r="H217" s="43">
        <v>125</v>
      </c>
      <c r="I217" s="76">
        <f t="shared" si="16"/>
        <v>0</v>
      </c>
      <c r="J217" s="43"/>
      <c r="K217" s="43">
        <v>0</v>
      </c>
      <c r="L217" s="43"/>
      <c r="M217" s="76">
        <f t="shared" si="17"/>
        <v>0</v>
      </c>
      <c r="N217" s="43"/>
      <c r="O217" s="43">
        <v>0</v>
      </c>
      <c r="P217" s="43"/>
    </row>
    <row r="218" spans="1:16" s="101" customFormat="1" ht="38.25">
      <c r="A218" s="32" t="s">
        <v>261</v>
      </c>
      <c r="B218" s="6"/>
      <c r="C218" s="34"/>
      <c r="D218" s="43">
        <f t="shared" si="15"/>
        <v>1883.3</v>
      </c>
      <c r="E218" s="43"/>
      <c r="F218" s="43">
        <v>1864.5</v>
      </c>
      <c r="G218" s="43">
        <v>18.8</v>
      </c>
      <c r="H218" s="43">
        <v>0</v>
      </c>
      <c r="I218" s="76">
        <f t="shared" si="16"/>
        <v>0</v>
      </c>
      <c r="J218" s="43"/>
      <c r="K218" s="43">
        <v>0</v>
      </c>
      <c r="L218" s="43"/>
      <c r="M218" s="76">
        <f t="shared" si="17"/>
        <v>0</v>
      </c>
      <c r="N218" s="43"/>
      <c r="O218" s="43">
        <v>0</v>
      </c>
      <c r="P218" s="43"/>
    </row>
    <row r="219" spans="1:16" s="101" customFormat="1" ht="38.25">
      <c r="A219" s="31" t="s">
        <v>286</v>
      </c>
      <c r="B219" s="6"/>
      <c r="C219" s="34"/>
      <c r="D219" s="43">
        <f t="shared" si="15"/>
        <v>700</v>
      </c>
      <c r="E219" s="43"/>
      <c r="F219" s="43">
        <v>693</v>
      </c>
      <c r="G219" s="43">
        <v>7</v>
      </c>
      <c r="H219" s="43">
        <v>0</v>
      </c>
      <c r="I219" s="76">
        <f t="shared" si="16"/>
        <v>0</v>
      </c>
      <c r="J219" s="43"/>
      <c r="K219" s="43">
        <v>0</v>
      </c>
      <c r="L219" s="43"/>
      <c r="M219" s="76">
        <f t="shared" si="17"/>
        <v>0</v>
      </c>
      <c r="N219" s="43"/>
      <c r="O219" s="43">
        <v>0</v>
      </c>
      <c r="P219" s="43"/>
    </row>
    <row r="220" spans="1:16" s="101" customFormat="1" ht="25.5">
      <c r="A220" s="22" t="s">
        <v>263</v>
      </c>
      <c r="B220" s="6"/>
      <c r="C220" s="34"/>
      <c r="D220" s="43">
        <f t="shared" si="15"/>
        <v>3500</v>
      </c>
      <c r="E220" s="43"/>
      <c r="F220" s="43">
        <v>3465</v>
      </c>
      <c r="G220" s="43">
        <v>35</v>
      </c>
      <c r="H220" s="43">
        <v>0</v>
      </c>
      <c r="I220" s="76">
        <f t="shared" si="16"/>
        <v>0</v>
      </c>
      <c r="J220" s="43"/>
      <c r="K220" s="43">
        <v>0</v>
      </c>
      <c r="L220" s="43"/>
      <c r="M220" s="76">
        <f t="shared" si="17"/>
        <v>0</v>
      </c>
      <c r="N220" s="43"/>
      <c r="O220" s="43">
        <v>0</v>
      </c>
      <c r="P220" s="43"/>
    </row>
    <row r="221" spans="1:16" s="101" customFormat="1" ht="24.75" customHeight="1">
      <c r="A221" s="22" t="s">
        <v>264</v>
      </c>
      <c r="B221" s="6"/>
      <c r="C221" s="34"/>
      <c r="D221" s="43">
        <f t="shared" si="15"/>
        <v>800</v>
      </c>
      <c r="E221" s="43"/>
      <c r="F221" s="43">
        <v>792</v>
      </c>
      <c r="G221" s="43">
        <v>8</v>
      </c>
      <c r="H221" s="43">
        <v>0</v>
      </c>
      <c r="I221" s="76">
        <f t="shared" si="16"/>
        <v>0</v>
      </c>
      <c r="J221" s="43"/>
      <c r="K221" s="43">
        <v>0</v>
      </c>
      <c r="L221" s="43"/>
      <c r="M221" s="76">
        <f t="shared" si="17"/>
        <v>0</v>
      </c>
      <c r="N221" s="43"/>
      <c r="O221" s="43">
        <v>0</v>
      </c>
      <c r="P221" s="43"/>
    </row>
    <row r="222" spans="1:16" s="101" customFormat="1" ht="25.5">
      <c r="A222" s="22" t="s">
        <v>265</v>
      </c>
      <c r="B222" s="6"/>
      <c r="C222" s="34"/>
      <c r="D222" s="43">
        <f t="shared" si="15"/>
        <v>4000</v>
      </c>
      <c r="E222" s="43"/>
      <c r="F222" s="43">
        <v>3960</v>
      </c>
      <c r="G222" s="43">
        <v>40</v>
      </c>
      <c r="H222" s="43">
        <v>0</v>
      </c>
      <c r="I222" s="76">
        <f t="shared" si="16"/>
        <v>0</v>
      </c>
      <c r="J222" s="43"/>
      <c r="K222" s="43">
        <v>0</v>
      </c>
      <c r="L222" s="43"/>
      <c r="M222" s="76">
        <f t="shared" si="17"/>
        <v>0</v>
      </c>
      <c r="N222" s="43"/>
      <c r="O222" s="43">
        <v>0</v>
      </c>
      <c r="P222" s="43"/>
    </row>
    <row r="223" spans="1:16" s="101" customFormat="1" ht="25.5">
      <c r="A223" s="22" t="s">
        <v>292</v>
      </c>
      <c r="B223" s="6"/>
      <c r="C223" s="34"/>
      <c r="D223" s="43">
        <f t="shared" si="15"/>
        <v>2000</v>
      </c>
      <c r="E223" s="43"/>
      <c r="F223" s="43">
        <v>1980</v>
      </c>
      <c r="G223" s="43">
        <v>20</v>
      </c>
      <c r="H223" s="43">
        <v>0</v>
      </c>
      <c r="I223" s="76">
        <f t="shared" si="16"/>
        <v>0</v>
      </c>
      <c r="J223" s="43"/>
      <c r="K223" s="43">
        <v>0</v>
      </c>
      <c r="L223" s="43"/>
      <c r="M223" s="76">
        <f t="shared" si="17"/>
        <v>0</v>
      </c>
      <c r="N223" s="43"/>
      <c r="O223" s="43">
        <v>0</v>
      </c>
      <c r="P223" s="43"/>
    </row>
    <row r="224" spans="1:16" s="101" customFormat="1" ht="25.5">
      <c r="A224" s="22" t="s">
        <v>14</v>
      </c>
      <c r="B224" s="6"/>
      <c r="C224" s="34"/>
      <c r="D224" s="43">
        <f t="shared" si="15"/>
        <v>757.6</v>
      </c>
      <c r="E224" s="43"/>
      <c r="F224" s="43">
        <v>750</v>
      </c>
      <c r="G224" s="43">
        <v>7.6</v>
      </c>
      <c r="H224" s="43">
        <v>0</v>
      </c>
      <c r="I224" s="76">
        <f t="shared" si="16"/>
        <v>0</v>
      </c>
      <c r="J224" s="43"/>
      <c r="K224" s="43">
        <v>0</v>
      </c>
      <c r="L224" s="43"/>
      <c r="M224" s="76">
        <f t="shared" si="17"/>
        <v>0</v>
      </c>
      <c r="N224" s="43"/>
      <c r="O224" s="43">
        <v>0</v>
      </c>
      <c r="P224" s="43"/>
    </row>
    <row r="225" spans="1:16" s="101" customFormat="1" ht="25.5">
      <c r="A225" s="22" t="s">
        <v>289</v>
      </c>
      <c r="B225" s="6"/>
      <c r="C225" s="34"/>
      <c r="D225" s="43">
        <f t="shared" si="15"/>
        <v>433.5</v>
      </c>
      <c r="E225" s="43"/>
      <c r="F225" s="43">
        <v>429.2</v>
      </c>
      <c r="G225" s="43">
        <v>4.3</v>
      </c>
      <c r="H225" s="43">
        <v>0</v>
      </c>
      <c r="I225" s="76">
        <f t="shared" si="16"/>
        <v>0</v>
      </c>
      <c r="J225" s="43"/>
      <c r="K225" s="43">
        <v>0</v>
      </c>
      <c r="L225" s="43"/>
      <c r="M225" s="76">
        <f t="shared" si="17"/>
        <v>0</v>
      </c>
      <c r="N225" s="43"/>
      <c r="O225" s="43">
        <v>0</v>
      </c>
      <c r="P225" s="43"/>
    </row>
    <row r="226" spans="1:16" s="101" customFormat="1" ht="25.5">
      <c r="A226" s="22" t="s">
        <v>290</v>
      </c>
      <c r="B226" s="6"/>
      <c r="C226" s="34"/>
      <c r="D226" s="43">
        <f t="shared" si="15"/>
        <v>436.7</v>
      </c>
      <c r="E226" s="43"/>
      <c r="F226" s="43">
        <v>432.3</v>
      </c>
      <c r="G226" s="43">
        <v>4.4</v>
      </c>
      <c r="H226" s="43">
        <v>0</v>
      </c>
      <c r="I226" s="76">
        <f t="shared" si="16"/>
        <v>0</v>
      </c>
      <c r="J226" s="43"/>
      <c r="K226" s="43">
        <v>0</v>
      </c>
      <c r="L226" s="43"/>
      <c r="M226" s="76">
        <f t="shared" si="17"/>
        <v>0</v>
      </c>
      <c r="N226" s="43"/>
      <c r="O226" s="43">
        <v>0</v>
      </c>
      <c r="P226" s="43"/>
    </row>
    <row r="227" spans="1:16" s="101" customFormat="1" ht="25.5">
      <c r="A227" s="22" t="s">
        <v>291</v>
      </c>
      <c r="B227" s="6"/>
      <c r="C227" s="34"/>
      <c r="D227" s="43">
        <f t="shared" si="15"/>
        <v>1576.5</v>
      </c>
      <c r="E227" s="43"/>
      <c r="F227" s="43">
        <v>1560.7</v>
      </c>
      <c r="G227" s="43">
        <v>15.8</v>
      </c>
      <c r="H227" s="43">
        <v>0</v>
      </c>
      <c r="I227" s="76">
        <f t="shared" si="16"/>
        <v>0</v>
      </c>
      <c r="J227" s="43"/>
      <c r="K227" s="43">
        <v>0</v>
      </c>
      <c r="L227" s="43"/>
      <c r="M227" s="76">
        <f t="shared" si="17"/>
        <v>0</v>
      </c>
      <c r="N227" s="43"/>
      <c r="O227" s="43">
        <v>0</v>
      </c>
      <c r="P227" s="43"/>
    </row>
    <row r="228" spans="1:16" s="101" customFormat="1" ht="63.75">
      <c r="A228" s="40" t="s">
        <v>16</v>
      </c>
      <c r="B228" s="6"/>
      <c r="C228" s="34"/>
      <c r="D228" s="43">
        <f t="shared" si="15"/>
        <v>540.5</v>
      </c>
      <c r="E228" s="43"/>
      <c r="F228" s="43">
        <v>535.1</v>
      </c>
      <c r="G228" s="43">
        <v>5.4</v>
      </c>
      <c r="H228" s="43">
        <v>0</v>
      </c>
      <c r="I228" s="76">
        <f t="shared" si="16"/>
        <v>0</v>
      </c>
      <c r="J228" s="43"/>
      <c r="K228" s="43">
        <v>0</v>
      </c>
      <c r="L228" s="43"/>
      <c r="M228" s="76">
        <f t="shared" si="17"/>
        <v>0</v>
      </c>
      <c r="N228" s="43"/>
      <c r="O228" s="43">
        <v>0</v>
      </c>
      <c r="P228" s="43"/>
    </row>
    <row r="229" spans="1:16" s="101" customFormat="1" ht="63.75">
      <c r="A229" s="40" t="s">
        <v>17</v>
      </c>
      <c r="B229" s="6"/>
      <c r="C229" s="34"/>
      <c r="D229" s="43">
        <f t="shared" si="15"/>
        <v>540.5</v>
      </c>
      <c r="E229" s="43"/>
      <c r="F229" s="43">
        <v>535.1</v>
      </c>
      <c r="G229" s="43">
        <v>5.4</v>
      </c>
      <c r="H229" s="43">
        <v>0</v>
      </c>
      <c r="I229" s="76">
        <f t="shared" si="16"/>
        <v>0</v>
      </c>
      <c r="J229" s="43"/>
      <c r="K229" s="43">
        <v>0</v>
      </c>
      <c r="L229" s="43"/>
      <c r="M229" s="76">
        <f t="shared" si="17"/>
        <v>0</v>
      </c>
      <c r="N229" s="43"/>
      <c r="O229" s="43">
        <v>0</v>
      </c>
      <c r="P229" s="43"/>
    </row>
    <row r="230" spans="1:16" s="101" customFormat="1" ht="63.75">
      <c r="A230" s="40" t="s">
        <v>18</v>
      </c>
      <c r="B230" s="6"/>
      <c r="C230" s="34"/>
      <c r="D230" s="43">
        <f t="shared" si="15"/>
        <v>540.5</v>
      </c>
      <c r="E230" s="43"/>
      <c r="F230" s="43">
        <v>535.1</v>
      </c>
      <c r="G230" s="43">
        <v>5.4</v>
      </c>
      <c r="H230" s="43">
        <v>0</v>
      </c>
      <c r="I230" s="76">
        <f t="shared" si="16"/>
        <v>0</v>
      </c>
      <c r="J230" s="43"/>
      <c r="K230" s="43">
        <v>0</v>
      </c>
      <c r="L230" s="43"/>
      <c r="M230" s="76">
        <f t="shared" si="17"/>
        <v>0</v>
      </c>
      <c r="N230" s="43"/>
      <c r="O230" s="43">
        <v>0</v>
      </c>
      <c r="P230" s="43"/>
    </row>
    <row r="231" spans="1:16" s="101" customFormat="1" ht="25.5">
      <c r="A231" s="40" t="s">
        <v>314</v>
      </c>
      <c r="B231" s="41"/>
      <c r="C231" s="34"/>
      <c r="D231" s="43">
        <f t="shared" si="15"/>
        <v>566.2</v>
      </c>
      <c r="E231" s="43"/>
      <c r="F231" s="43">
        <v>560.5</v>
      </c>
      <c r="G231" s="43">
        <v>5.7</v>
      </c>
      <c r="H231" s="43">
        <v>0</v>
      </c>
      <c r="I231" s="76">
        <f t="shared" si="16"/>
        <v>0</v>
      </c>
      <c r="J231" s="43"/>
      <c r="K231" s="43">
        <v>0</v>
      </c>
      <c r="L231" s="43"/>
      <c r="M231" s="76">
        <f t="shared" si="17"/>
        <v>0</v>
      </c>
      <c r="N231" s="43"/>
      <c r="O231" s="43">
        <v>0</v>
      </c>
      <c r="P231" s="43"/>
    </row>
    <row r="232" spans="1:16" s="102" customFormat="1" ht="25.5">
      <c r="A232" s="114" t="s">
        <v>0</v>
      </c>
      <c r="B232" s="116"/>
      <c r="C232" s="103"/>
      <c r="D232" s="53"/>
      <c r="E232" s="53"/>
      <c r="F232" s="53"/>
      <c r="G232" s="53"/>
      <c r="H232" s="53"/>
      <c r="I232" s="80"/>
      <c r="J232" s="53"/>
      <c r="K232" s="53"/>
      <c r="L232" s="53"/>
      <c r="M232" s="80">
        <f t="shared" si="17"/>
        <v>6464</v>
      </c>
      <c r="N232" s="53"/>
      <c r="O232" s="53">
        <v>6399.4</v>
      </c>
      <c r="P232" s="53">
        <v>64.6</v>
      </c>
    </row>
    <row r="233" spans="1:16" s="102" customFormat="1" ht="25.5">
      <c r="A233" s="114" t="s">
        <v>1</v>
      </c>
      <c r="B233" s="116"/>
      <c r="C233" s="103"/>
      <c r="D233" s="53"/>
      <c r="E233" s="53"/>
      <c r="F233" s="53"/>
      <c r="G233" s="53"/>
      <c r="H233" s="53"/>
      <c r="I233" s="80"/>
      <c r="J233" s="53"/>
      <c r="K233" s="53"/>
      <c r="L233" s="53"/>
      <c r="M233" s="80">
        <f t="shared" si="17"/>
        <v>996.9</v>
      </c>
      <c r="N233" s="53"/>
      <c r="O233" s="53">
        <v>986.9</v>
      </c>
      <c r="P233" s="53">
        <v>10</v>
      </c>
    </row>
    <row r="234" spans="1:16" s="102" customFormat="1" ht="29.25" customHeight="1">
      <c r="A234" s="114" t="s">
        <v>335</v>
      </c>
      <c r="B234" s="55"/>
      <c r="C234" s="115"/>
      <c r="D234" s="53"/>
      <c r="E234" s="53"/>
      <c r="F234" s="53"/>
      <c r="G234" s="53"/>
      <c r="H234" s="53"/>
      <c r="I234" s="80"/>
      <c r="J234" s="53"/>
      <c r="K234" s="53"/>
      <c r="L234" s="53"/>
      <c r="M234" s="80">
        <f>N234+O234+P234</f>
        <v>888.9</v>
      </c>
      <c r="N234" s="53"/>
      <c r="O234" s="53">
        <v>880</v>
      </c>
      <c r="P234" s="53">
        <v>8.9</v>
      </c>
    </row>
    <row r="235" spans="1:16" s="101" customFormat="1" ht="25.5">
      <c r="A235" s="105" t="s">
        <v>140</v>
      </c>
      <c r="B235" s="9"/>
      <c r="C235" s="34"/>
      <c r="D235" s="42">
        <f>SUM(D236:D242)</f>
        <v>260339.8</v>
      </c>
      <c r="E235" s="42">
        <f>SUM(E236:E242)</f>
        <v>0</v>
      </c>
      <c r="F235" s="42">
        <f>SUM(F236:F242)</f>
        <v>260339.8</v>
      </c>
      <c r="G235" s="42">
        <f>SUM(G236:G242)</f>
        <v>0</v>
      </c>
      <c r="H235" s="42">
        <f>SUM(H236:H242)</f>
        <v>123197.9</v>
      </c>
      <c r="I235" s="78">
        <f>J235+K235+L235</f>
        <v>94250.4</v>
      </c>
      <c r="J235" s="42">
        <f>SUM(J236:J242)</f>
        <v>0</v>
      </c>
      <c r="K235" s="42">
        <f>SUM(K236:K242)</f>
        <v>94250.4</v>
      </c>
      <c r="L235" s="42">
        <f>SUM(L236:L242)</f>
        <v>0</v>
      </c>
      <c r="M235" s="78">
        <f>N235+O235+P235</f>
        <v>94250.4</v>
      </c>
      <c r="N235" s="42">
        <f>SUM(N236:N242)</f>
        <v>0</v>
      </c>
      <c r="O235" s="42">
        <f>SUM(O236:O242)</f>
        <v>94250.4</v>
      </c>
      <c r="P235" s="42">
        <f>SUM(P236:P242)</f>
        <v>0</v>
      </c>
    </row>
    <row r="236" spans="1:16" s="101" customFormat="1" ht="12.75">
      <c r="A236" s="31" t="s">
        <v>262</v>
      </c>
      <c r="B236" s="9"/>
      <c r="C236" s="34"/>
      <c r="D236" s="43">
        <f aca="true" t="shared" si="18" ref="D236:D242">E236+F236+G236</f>
        <v>941.9</v>
      </c>
      <c r="E236" s="43"/>
      <c r="F236" s="43">
        <v>941.9</v>
      </c>
      <c r="G236" s="43"/>
      <c r="H236" s="43">
        <v>0</v>
      </c>
      <c r="I236" s="76">
        <f>J236+K236+L236</f>
        <v>0</v>
      </c>
      <c r="J236" s="43"/>
      <c r="K236" s="43">
        <v>0</v>
      </c>
      <c r="L236" s="43"/>
      <c r="M236" s="76">
        <f>N236+O236+P236</f>
        <v>0</v>
      </c>
      <c r="N236" s="43"/>
      <c r="O236" s="43">
        <v>0</v>
      </c>
      <c r="P236" s="43"/>
    </row>
    <row r="237" spans="1:16" s="101" customFormat="1" ht="12" customHeight="1">
      <c r="A237" s="31" t="s">
        <v>50</v>
      </c>
      <c r="B237" s="6"/>
      <c r="C237" s="34"/>
      <c r="D237" s="43">
        <f t="shared" si="18"/>
        <v>941.9</v>
      </c>
      <c r="E237" s="43"/>
      <c r="F237" s="43">
        <v>941.9</v>
      </c>
      <c r="G237" s="43"/>
      <c r="H237" s="43">
        <v>0</v>
      </c>
      <c r="I237" s="76">
        <f>J237+K237+L237</f>
        <v>0</v>
      </c>
      <c r="J237" s="43"/>
      <c r="K237" s="43">
        <v>0</v>
      </c>
      <c r="L237" s="43"/>
      <c r="M237" s="76">
        <f>N237+O237+P237</f>
        <v>0</v>
      </c>
      <c r="N237" s="43"/>
      <c r="O237" s="43">
        <v>0</v>
      </c>
      <c r="P237" s="43"/>
    </row>
    <row r="238" spans="1:16" s="101" customFormat="1" ht="25.5">
      <c r="A238" s="4" t="s">
        <v>121</v>
      </c>
      <c r="B238" s="6"/>
      <c r="C238" s="12"/>
      <c r="D238" s="43">
        <f t="shared" si="18"/>
        <v>200000</v>
      </c>
      <c r="E238" s="43"/>
      <c r="F238" s="43">
        <v>200000</v>
      </c>
      <c r="G238" s="43"/>
      <c r="H238" s="43">
        <v>80000</v>
      </c>
      <c r="I238" s="76">
        <f>J238+K238+L238</f>
        <v>54879.3</v>
      </c>
      <c r="J238" s="43"/>
      <c r="K238" s="43">
        <v>54879.3</v>
      </c>
      <c r="L238" s="43"/>
      <c r="M238" s="76">
        <f>N238+O238+P238</f>
        <v>54879.3</v>
      </c>
      <c r="N238" s="43"/>
      <c r="O238" s="43">
        <v>54879.3</v>
      </c>
      <c r="P238" s="43"/>
    </row>
    <row r="239" spans="1:16" s="101" customFormat="1" ht="25.5">
      <c r="A239" s="4" t="s">
        <v>122</v>
      </c>
      <c r="B239" s="6"/>
      <c r="C239" s="12"/>
      <c r="D239" s="43">
        <f t="shared" si="18"/>
        <v>51510.4</v>
      </c>
      <c r="E239" s="43"/>
      <c r="F239" s="43">
        <v>51510.4</v>
      </c>
      <c r="G239" s="43"/>
      <c r="H239" s="43">
        <v>42059.4</v>
      </c>
      <c r="I239" s="76">
        <f>J239+K239+L239</f>
        <v>39371.1</v>
      </c>
      <c r="J239" s="43"/>
      <c r="K239" s="43">
        <v>39371.1</v>
      </c>
      <c r="L239" s="43"/>
      <c r="M239" s="76">
        <f>N239+O239+P239</f>
        <v>39371.1</v>
      </c>
      <c r="N239" s="43"/>
      <c r="O239" s="43">
        <v>39371.1</v>
      </c>
      <c r="P239" s="43"/>
    </row>
    <row r="240" spans="1:16" s="101" customFormat="1" ht="51">
      <c r="A240" s="4" t="s">
        <v>266</v>
      </c>
      <c r="B240" s="6"/>
      <c r="C240" s="12"/>
      <c r="D240" s="43">
        <f t="shared" si="18"/>
        <v>826.9</v>
      </c>
      <c r="E240" s="43"/>
      <c r="F240" s="43">
        <v>826.9</v>
      </c>
      <c r="G240" s="43"/>
      <c r="H240" s="43">
        <v>313.3</v>
      </c>
      <c r="I240" s="76">
        <f>J240+K240+L240</f>
        <v>0</v>
      </c>
      <c r="J240" s="43"/>
      <c r="K240" s="43">
        <v>0</v>
      </c>
      <c r="L240" s="43"/>
      <c r="M240" s="76">
        <f>N240+O240+P240</f>
        <v>0</v>
      </c>
      <c r="N240" s="43"/>
      <c r="O240" s="43">
        <v>0</v>
      </c>
      <c r="P240" s="43"/>
    </row>
    <row r="241" spans="1:16" s="101" customFormat="1" ht="38.25">
      <c r="A241" s="4" t="s">
        <v>267</v>
      </c>
      <c r="B241" s="6"/>
      <c r="C241" s="12"/>
      <c r="D241" s="43">
        <f t="shared" si="18"/>
        <v>1680.7</v>
      </c>
      <c r="E241" s="43"/>
      <c r="F241" s="43">
        <v>1680.7</v>
      </c>
      <c r="G241" s="43"/>
      <c r="H241" s="43">
        <v>825.2</v>
      </c>
      <c r="I241" s="76">
        <f>J241+K241+L241</f>
        <v>0</v>
      </c>
      <c r="J241" s="43"/>
      <c r="K241" s="43">
        <v>0</v>
      </c>
      <c r="L241" s="43"/>
      <c r="M241" s="76">
        <f>N241+O241+P241</f>
        <v>0</v>
      </c>
      <c r="N241" s="43"/>
      <c r="O241" s="43">
        <v>0</v>
      </c>
      <c r="P241" s="43"/>
    </row>
    <row r="242" spans="1:16" s="101" customFormat="1" ht="38.25">
      <c r="A242" s="4" t="s">
        <v>310</v>
      </c>
      <c r="B242" s="6"/>
      <c r="C242" s="12"/>
      <c r="D242" s="43">
        <f t="shared" si="18"/>
        <v>4438</v>
      </c>
      <c r="E242" s="43"/>
      <c r="F242" s="43">
        <v>4438</v>
      </c>
      <c r="G242" s="43"/>
      <c r="H242" s="43">
        <v>0</v>
      </c>
      <c r="I242" s="76">
        <f>J242+K242+L242</f>
        <v>0</v>
      </c>
      <c r="J242" s="43"/>
      <c r="K242" s="43">
        <v>0</v>
      </c>
      <c r="L242" s="43"/>
      <c r="M242" s="76">
        <f>N242+O242+P242</f>
        <v>0</v>
      </c>
      <c r="N242" s="43"/>
      <c r="O242" s="43">
        <v>0</v>
      </c>
      <c r="P242" s="43"/>
    </row>
    <row r="243" spans="1:16" s="106" customFormat="1" ht="12.75">
      <c r="A243" s="10" t="s">
        <v>313</v>
      </c>
      <c r="B243" s="9"/>
      <c r="C243" s="9" t="s">
        <v>159</v>
      </c>
      <c r="D243" s="42">
        <f>D244</f>
        <v>15523.6</v>
      </c>
      <c r="E243" s="42">
        <f>E244</f>
        <v>0</v>
      </c>
      <c r="F243" s="42">
        <f>F244</f>
        <v>15523.6</v>
      </c>
      <c r="G243" s="42">
        <f>G244</f>
        <v>0</v>
      </c>
      <c r="H243" s="42">
        <f>H244</f>
        <v>2500</v>
      </c>
      <c r="I243" s="78">
        <f>J243+K243+L243</f>
        <v>0</v>
      </c>
      <c r="J243" s="42">
        <f>J244</f>
        <v>0</v>
      </c>
      <c r="K243" s="42">
        <f>K244</f>
        <v>0</v>
      </c>
      <c r="L243" s="42">
        <f>L244</f>
        <v>0</v>
      </c>
      <c r="M243" s="78">
        <f>N243+O243+P243</f>
        <v>0</v>
      </c>
      <c r="N243" s="42">
        <f>N244</f>
        <v>0</v>
      </c>
      <c r="O243" s="42">
        <f>O244</f>
        <v>0</v>
      </c>
      <c r="P243" s="42">
        <f>P244</f>
        <v>0</v>
      </c>
    </row>
    <row r="244" spans="1:16" s="106" customFormat="1" ht="25.5">
      <c r="A244" s="10" t="s">
        <v>271</v>
      </c>
      <c r="B244" s="9"/>
      <c r="C244" s="9"/>
      <c r="D244" s="42">
        <f>D245</f>
        <v>15523.6</v>
      </c>
      <c r="E244" s="42">
        <f>E245</f>
        <v>0</v>
      </c>
      <c r="F244" s="42">
        <f>F245</f>
        <v>15523.6</v>
      </c>
      <c r="G244" s="42">
        <f>G245</f>
        <v>0</v>
      </c>
      <c r="H244" s="42">
        <f>H245</f>
        <v>2500</v>
      </c>
      <c r="I244" s="78">
        <f>J244+K244+L244</f>
        <v>0</v>
      </c>
      <c r="J244" s="42">
        <f>J245</f>
        <v>0</v>
      </c>
      <c r="K244" s="42">
        <f>K245</f>
        <v>0</v>
      </c>
      <c r="L244" s="42">
        <f>L245</f>
        <v>0</v>
      </c>
      <c r="M244" s="78">
        <f>N244+O244+P244</f>
        <v>0</v>
      </c>
      <c r="N244" s="42">
        <f>N245</f>
        <v>0</v>
      </c>
      <c r="O244" s="42">
        <f>O245</f>
        <v>0</v>
      </c>
      <c r="P244" s="42">
        <f>P245</f>
        <v>0</v>
      </c>
    </row>
    <row r="245" spans="1:16" s="101" customFormat="1" ht="38.25">
      <c r="A245" s="4" t="s">
        <v>190</v>
      </c>
      <c r="B245" s="6"/>
      <c r="C245" s="6"/>
      <c r="D245" s="43">
        <f>E245+F245+G245</f>
        <v>15523.6</v>
      </c>
      <c r="E245" s="43"/>
      <c r="F245" s="43">
        <v>15523.6</v>
      </c>
      <c r="G245" s="43"/>
      <c r="H245" s="43">
        <v>2500</v>
      </c>
      <c r="I245" s="76">
        <f>J245+K245+L245</f>
        <v>0</v>
      </c>
      <c r="J245" s="43"/>
      <c r="K245" s="43">
        <v>0</v>
      </c>
      <c r="L245" s="43"/>
      <c r="M245" s="76">
        <f>N245+O245+P245</f>
        <v>0</v>
      </c>
      <c r="N245" s="43"/>
      <c r="O245" s="43">
        <v>0</v>
      </c>
      <c r="P245" s="43"/>
    </row>
    <row r="246" spans="1:16" s="101" customFormat="1" ht="25.5">
      <c r="A246" s="10" t="s">
        <v>176</v>
      </c>
      <c r="B246" s="9" t="s">
        <v>114</v>
      </c>
      <c r="C246" s="2"/>
      <c r="D246" s="42">
        <f>D248</f>
        <v>116734.5</v>
      </c>
      <c r="E246" s="42">
        <f>E248</f>
        <v>0</v>
      </c>
      <c r="F246" s="42">
        <f>F248</f>
        <v>115565.3</v>
      </c>
      <c r="G246" s="42">
        <f>G248</f>
        <v>1169.2</v>
      </c>
      <c r="H246" s="42">
        <f>H248</f>
        <v>0</v>
      </c>
      <c r="I246" s="78">
        <f>J246+K246+L246</f>
        <v>0</v>
      </c>
      <c r="J246" s="42">
        <f>J248</f>
        <v>0</v>
      </c>
      <c r="K246" s="42">
        <f>K248</f>
        <v>0</v>
      </c>
      <c r="L246" s="42">
        <f>L248</f>
        <v>0</v>
      </c>
      <c r="M246" s="78">
        <f>N246+O246+P246</f>
        <v>678.5</v>
      </c>
      <c r="N246" s="42">
        <f>N248</f>
        <v>0</v>
      </c>
      <c r="O246" s="42">
        <f>O248</f>
        <v>658.1</v>
      </c>
      <c r="P246" s="42">
        <f>P248</f>
        <v>20.4</v>
      </c>
    </row>
    <row r="247" spans="1:16" s="128" customFormat="1" ht="12">
      <c r="A247" s="123" t="s">
        <v>6</v>
      </c>
      <c r="B247" s="124"/>
      <c r="C247" s="125"/>
      <c r="D247" s="126"/>
      <c r="E247" s="126"/>
      <c r="F247" s="126"/>
      <c r="G247" s="126"/>
      <c r="H247" s="126"/>
      <c r="I247" s="127"/>
      <c r="J247" s="126"/>
      <c r="K247" s="126"/>
      <c r="L247" s="126"/>
      <c r="M247" s="127">
        <f>N247+O247+P247</f>
        <v>678.5</v>
      </c>
      <c r="N247" s="126"/>
      <c r="O247" s="126">
        <f>O262</f>
        <v>658.1</v>
      </c>
      <c r="P247" s="126">
        <f>P262</f>
        <v>20.4</v>
      </c>
    </row>
    <row r="248" spans="1:16" s="101" customFormat="1" ht="25.5">
      <c r="A248" s="10" t="s">
        <v>111</v>
      </c>
      <c r="B248" s="9"/>
      <c r="C248" s="2" t="s">
        <v>112</v>
      </c>
      <c r="D248" s="44">
        <f>D249</f>
        <v>116734.5</v>
      </c>
      <c r="E248" s="44">
        <f>E249</f>
        <v>0</v>
      </c>
      <c r="F248" s="44">
        <f>F249</f>
        <v>115565.3</v>
      </c>
      <c r="G248" s="44">
        <f>G249</f>
        <v>1169.2</v>
      </c>
      <c r="H248" s="44">
        <f>H249</f>
        <v>0</v>
      </c>
      <c r="I248" s="78">
        <f>J248+K248+L248</f>
        <v>0</v>
      </c>
      <c r="J248" s="44">
        <f>J249</f>
        <v>0</v>
      </c>
      <c r="K248" s="44">
        <f>K249</f>
        <v>0</v>
      </c>
      <c r="L248" s="44">
        <f>L249</f>
        <v>0</v>
      </c>
      <c r="M248" s="78">
        <f aca="true" t="shared" si="19" ref="M248:M261">N248+O248+P248</f>
        <v>678.5</v>
      </c>
      <c r="N248" s="44">
        <f>N249</f>
        <v>0</v>
      </c>
      <c r="O248" s="44">
        <f>O249</f>
        <v>658.1</v>
      </c>
      <c r="P248" s="44">
        <f>P249</f>
        <v>20.4</v>
      </c>
    </row>
    <row r="249" spans="1:16" s="101" customFormat="1" ht="12.75">
      <c r="A249" s="99" t="s">
        <v>139</v>
      </c>
      <c r="B249" s="9"/>
      <c r="C249" s="34"/>
      <c r="D249" s="42">
        <f>SUM(D250:D261)</f>
        <v>116734.5</v>
      </c>
      <c r="E249" s="42">
        <f>SUM(E250:E261)</f>
        <v>0</v>
      </c>
      <c r="F249" s="42">
        <f>SUM(F250:F262)</f>
        <v>115565.3</v>
      </c>
      <c r="G249" s="42">
        <f>SUM(G250:G262)</f>
        <v>1169.2</v>
      </c>
      <c r="H249" s="42">
        <f>SUM(H250:H261)</f>
        <v>0</v>
      </c>
      <c r="I249" s="78">
        <f>J249+K249+L249</f>
        <v>0</v>
      </c>
      <c r="J249" s="42">
        <f>SUM(J250:J261)</f>
        <v>0</v>
      </c>
      <c r="K249" s="42">
        <f>SUM(K250:K261)</f>
        <v>0</v>
      </c>
      <c r="L249" s="42">
        <f>SUM(L250:L261)</f>
        <v>0</v>
      </c>
      <c r="M249" s="78">
        <f t="shared" si="19"/>
        <v>678.5</v>
      </c>
      <c r="N249" s="42">
        <f>SUM(N250:N262)</f>
        <v>0</v>
      </c>
      <c r="O249" s="42">
        <f>SUM(O250:O262)</f>
        <v>658.1</v>
      </c>
      <c r="P249" s="42">
        <f>SUM(P250:P262)</f>
        <v>20.4</v>
      </c>
    </row>
    <row r="250" spans="1:16" s="101" customFormat="1" ht="25.5">
      <c r="A250" s="27" t="s">
        <v>2</v>
      </c>
      <c r="B250" s="6"/>
      <c r="C250" s="34"/>
      <c r="D250" s="43">
        <f aca="true" t="shared" si="20" ref="D250:D261">E250+F250+G250</f>
        <v>24485.800000000003</v>
      </c>
      <c r="E250" s="43"/>
      <c r="F250" s="43">
        <v>24240.9</v>
      </c>
      <c r="G250" s="43">
        <v>244.9</v>
      </c>
      <c r="H250" s="43">
        <v>0</v>
      </c>
      <c r="I250" s="76">
        <f aca="true" t="shared" si="21" ref="I250:I261">J250+K250+L250</f>
        <v>0</v>
      </c>
      <c r="J250" s="43"/>
      <c r="K250" s="43">
        <v>0</v>
      </c>
      <c r="L250" s="43"/>
      <c r="M250" s="76">
        <f t="shared" si="19"/>
        <v>0</v>
      </c>
      <c r="N250" s="43"/>
      <c r="O250" s="43">
        <v>0</v>
      </c>
      <c r="P250" s="43"/>
    </row>
    <row r="251" spans="1:16" s="101" customFormat="1" ht="25.5">
      <c r="A251" s="27" t="s">
        <v>174</v>
      </c>
      <c r="B251" s="6"/>
      <c r="C251" s="34"/>
      <c r="D251" s="43">
        <f t="shared" si="20"/>
        <v>1500</v>
      </c>
      <c r="E251" s="43"/>
      <c r="F251" s="43">
        <v>1485</v>
      </c>
      <c r="G251" s="43">
        <v>15</v>
      </c>
      <c r="H251" s="43">
        <v>0</v>
      </c>
      <c r="I251" s="76">
        <f t="shared" si="21"/>
        <v>0</v>
      </c>
      <c r="J251" s="43"/>
      <c r="K251" s="43">
        <v>0</v>
      </c>
      <c r="L251" s="43"/>
      <c r="M251" s="76">
        <f t="shared" si="19"/>
        <v>0</v>
      </c>
      <c r="N251" s="43"/>
      <c r="O251" s="43">
        <v>0</v>
      </c>
      <c r="P251" s="43"/>
    </row>
    <row r="252" spans="1:16" s="101" customFormat="1" ht="25.5">
      <c r="A252" s="17" t="s">
        <v>168</v>
      </c>
      <c r="B252" s="6"/>
      <c r="C252" s="34"/>
      <c r="D252" s="43">
        <f t="shared" si="20"/>
        <v>36782.200000000004</v>
      </c>
      <c r="E252" s="43"/>
      <c r="F252" s="43">
        <v>36414.3</v>
      </c>
      <c r="G252" s="43">
        <v>367.9</v>
      </c>
      <c r="H252" s="43">
        <v>0</v>
      </c>
      <c r="I252" s="76">
        <f t="shared" si="21"/>
        <v>0</v>
      </c>
      <c r="J252" s="43"/>
      <c r="K252" s="43">
        <v>0</v>
      </c>
      <c r="L252" s="43"/>
      <c r="M252" s="76">
        <f t="shared" si="19"/>
        <v>0</v>
      </c>
      <c r="N252" s="43"/>
      <c r="O252" s="43">
        <v>0</v>
      </c>
      <c r="P252" s="43"/>
    </row>
    <row r="253" spans="1:16" s="101" customFormat="1" ht="25.5">
      <c r="A253" s="18" t="s">
        <v>315</v>
      </c>
      <c r="B253" s="6"/>
      <c r="C253" s="34"/>
      <c r="D253" s="43">
        <f t="shared" si="20"/>
        <v>14596</v>
      </c>
      <c r="E253" s="43"/>
      <c r="F253" s="43">
        <v>14450</v>
      </c>
      <c r="G253" s="43">
        <v>146</v>
      </c>
      <c r="H253" s="43">
        <v>0</v>
      </c>
      <c r="I253" s="76">
        <f t="shared" si="21"/>
        <v>0</v>
      </c>
      <c r="J253" s="43"/>
      <c r="K253" s="43">
        <v>0</v>
      </c>
      <c r="L253" s="43"/>
      <c r="M253" s="76">
        <f t="shared" si="19"/>
        <v>0</v>
      </c>
      <c r="N253" s="43"/>
      <c r="O253" s="43">
        <v>0</v>
      </c>
      <c r="P253" s="43"/>
    </row>
    <row r="254" spans="1:16" s="101" customFormat="1" ht="25.5">
      <c r="A254" s="17" t="s">
        <v>306</v>
      </c>
      <c r="B254" s="6"/>
      <c r="C254" s="34"/>
      <c r="D254" s="43">
        <f t="shared" si="20"/>
        <v>28092.1</v>
      </c>
      <c r="E254" s="43"/>
      <c r="F254" s="43">
        <v>27811.1</v>
      </c>
      <c r="G254" s="43">
        <v>281</v>
      </c>
      <c r="H254" s="43">
        <v>0</v>
      </c>
      <c r="I254" s="76">
        <f t="shared" si="21"/>
        <v>0</v>
      </c>
      <c r="J254" s="43"/>
      <c r="K254" s="43">
        <v>0</v>
      </c>
      <c r="L254" s="43"/>
      <c r="M254" s="76">
        <f t="shared" si="19"/>
        <v>0</v>
      </c>
      <c r="N254" s="43"/>
      <c r="O254" s="43">
        <v>0</v>
      </c>
      <c r="P254" s="43"/>
    </row>
    <row r="255" spans="1:16" s="101" customFormat="1" ht="12.75">
      <c r="A255" s="17" t="s">
        <v>169</v>
      </c>
      <c r="B255" s="6"/>
      <c r="C255" s="34"/>
      <c r="D255" s="43">
        <f t="shared" si="20"/>
        <v>65.10000000000218</v>
      </c>
      <c r="E255" s="43"/>
      <c r="F255" s="43">
        <v>63.10000000000218</v>
      </c>
      <c r="G255" s="43">
        <v>2</v>
      </c>
      <c r="H255" s="43">
        <v>0</v>
      </c>
      <c r="I255" s="76">
        <f t="shared" si="21"/>
        <v>0</v>
      </c>
      <c r="J255" s="43"/>
      <c r="K255" s="43">
        <v>0</v>
      </c>
      <c r="L255" s="43"/>
      <c r="M255" s="76">
        <f t="shared" si="19"/>
        <v>0</v>
      </c>
      <c r="N255" s="43"/>
      <c r="O255" s="43">
        <v>0</v>
      </c>
      <c r="P255" s="43"/>
    </row>
    <row r="256" spans="1:16" s="101" customFormat="1" ht="38.25">
      <c r="A256" s="27" t="s">
        <v>295</v>
      </c>
      <c r="B256" s="6"/>
      <c r="C256" s="34"/>
      <c r="D256" s="43">
        <f t="shared" si="20"/>
        <v>2939.5</v>
      </c>
      <c r="E256" s="43"/>
      <c r="F256" s="43">
        <v>2910.1</v>
      </c>
      <c r="G256" s="43">
        <v>29.4</v>
      </c>
      <c r="H256" s="43">
        <v>0</v>
      </c>
      <c r="I256" s="76">
        <f t="shared" si="21"/>
        <v>0</v>
      </c>
      <c r="J256" s="43"/>
      <c r="K256" s="43">
        <v>0</v>
      </c>
      <c r="L256" s="43"/>
      <c r="M256" s="76">
        <f t="shared" si="19"/>
        <v>0</v>
      </c>
      <c r="N256" s="43"/>
      <c r="O256" s="43">
        <v>0</v>
      </c>
      <c r="P256" s="43"/>
    </row>
    <row r="257" spans="1:16" s="101" customFormat="1" ht="25.5">
      <c r="A257" s="35" t="s">
        <v>19</v>
      </c>
      <c r="B257" s="6"/>
      <c r="C257" s="34"/>
      <c r="D257" s="43">
        <f t="shared" si="20"/>
        <v>896.9</v>
      </c>
      <c r="E257" s="43"/>
      <c r="F257" s="43">
        <v>887.9</v>
      </c>
      <c r="G257" s="43">
        <v>9</v>
      </c>
      <c r="H257" s="43">
        <v>0</v>
      </c>
      <c r="I257" s="76">
        <f t="shared" si="21"/>
        <v>0</v>
      </c>
      <c r="J257" s="43"/>
      <c r="K257" s="43">
        <v>0</v>
      </c>
      <c r="L257" s="43"/>
      <c r="M257" s="76">
        <f t="shared" si="19"/>
        <v>0</v>
      </c>
      <c r="N257" s="43"/>
      <c r="O257" s="43">
        <v>0</v>
      </c>
      <c r="P257" s="43"/>
    </row>
    <row r="258" spans="1:16" s="101" customFormat="1" ht="18" customHeight="1">
      <c r="A258" s="35" t="s">
        <v>20</v>
      </c>
      <c r="B258" s="6"/>
      <c r="C258" s="34"/>
      <c r="D258" s="43">
        <f t="shared" si="20"/>
        <v>1559.9</v>
      </c>
      <c r="E258" s="43"/>
      <c r="F258" s="43">
        <v>1544.2</v>
      </c>
      <c r="G258" s="43">
        <v>15.7</v>
      </c>
      <c r="H258" s="43">
        <v>0</v>
      </c>
      <c r="I258" s="76">
        <f t="shared" si="21"/>
        <v>0</v>
      </c>
      <c r="J258" s="43"/>
      <c r="K258" s="43">
        <v>0</v>
      </c>
      <c r="L258" s="43"/>
      <c r="M258" s="76">
        <f t="shared" si="19"/>
        <v>0</v>
      </c>
      <c r="N258" s="43"/>
      <c r="O258" s="43">
        <v>0</v>
      </c>
      <c r="P258" s="43"/>
    </row>
    <row r="259" spans="1:16" s="101" customFormat="1" ht="25.5">
      <c r="A259" s="35" t="s">
        <v>21</v>
      </c>
      <c r="B259" s="6"/>
      <c r="C259" s="34"/>
      <c r="D259" s="43">
        <f t="shared" si="20"/>
        <v>3975.7000000000003</v>
      </c>
      <c r="E259" s="43"/>
      <c r="F259" s="43">
        <v>3935.9</v>
      </c>
      <c r="G259" s="43">
        <v>39.8</v>
      </c>
      <c r="H259" s="43">
        <v>0</v>
      </c>
      <c r="I259" s="76">
        <f t="shared" si="21"/>
        <v>0</v>
      </c>
      <c r="J259" s="43"/>
      <c r="K259" s="43">
        <v>0</v>
      </c>
      <c r="L259" s="43"/>
      <c r="M259" s="76">
        <f t="shared" si="19"/>
        <v>0</v>
      </c>
      <c r="N259" s="43"/>
      <c r="O259" s="43">
        <v>0</v>
      </c>
      <c r="P259" s="43"/>
    </row>
    <row r="260" spans="1:16" s="101" customFormat="1" ht="12.75">
      <c r="A260" s="4" t="s">
        <v>307</v>
      </c>
      <c r="B260" s="6"/>
      <c r="C260" s="34"/>
      <c r="D260" s="43">
        <f t="shared" si="20"/>
        <v>727.1999999999999</v>
      </c>
      <c r="E260" s="43"/>
      <c r="F260" s="43">
        <v>719.9</v>
      </c>
      <c r="G260" s="43">
        <v>7.3</v>
      </c>
      <c r="H260" s="43">
        <v>0</v>
      </c>
      <c r="I260" s="76">
        <f t="shared" si="21"/>
        <v>0</v>
      </c>
      <c r="J260" s="43"/>
      <c r="K260" s="43"/>
      <c r="L260" s="43"/>
      <c r="M260" s="76">
        <f t="shared" si="19"/>
        <v>0</v>
      </c>
      <c r="N260" s="43"/>
      <c r="O260" s="43"/>
      <c r="P260" s="43"/>
    </row>
    <row r="261" spans="1:16" s="101" customFormat="1" ht="25.5">
      <c r="A261" s="4" t="s">
        <v>13</v>
      </c>
      <c r="B261" s="6"/>
      <c r="C261" s="34"/>
      <c r="D261" s="43">
        <f t="shared" si="20"/>
        <v>1114.1000000000001</v>
      </c>
      <c r="E261" s="43"/>
      <c r="F261" s="43">
        <v>1102.9</v>
      </c>
      <c r="G261" s="43">
        <v>11.2</v>
      </c>
      <c r="H261" s="43">
        <v>0</v>
      </c>
      <c r="I261" s="76">
        <f t="shared" si="21"/>
        <v>0</v>
      </c>
      <c r="J261" s="43"/>
      <c r="K261" s="43">
        <v>0</v>
      </c>
      <c r="L261" s="43"/>
      <c r="M261" s="76">
        <f t="shared" si="19"/>
        <v>0</v>
      </c>
      <c r="N261" s="43"/>
      <c r="O261" s="43">
        <v>0</v>
      </c>
      <c r="P261" s="43"/>
    </row>
    <row r="262" spans="1:16" s="102" customFormat="1" ht="25.5">
      <c r="A262" s="117" t="s">
        <v>3</v>
      </c>
      <c r="B262" s="55"/>
      <c r="C262" s="103"/>
      <c r="D262" s="53"/>
      <c r="E262" s="53"/>
      <c r="F262" s="53"/>
      <c r="G262" s="53"/>
      <c r="H262" s="53"/>
      <c r="I262" s="80"/>
      <c r="J262" s="53"/>
      <c r="K262" s="53"/>
      <c r="L262" s="53"/>
      <c r="M262" s="80">
        <f>N262+O262+P262</f>
        <v>678.5</v>
      </c>
      <c r="N262" s="53"/>
      <c r="O262" s="53">
        <v>658.1</v>
      </c>
      <c r="P262" s="53">
        <v>20.4</v>
      </c>
    </row>
    <row r="263" spans="1:16" s="101" customFormat="1" ht="25.5">
      <c r="A263" s="10" t="s">
        <v>144</v>
      </c>
      <c r="B263" s="9" t="s">
        <v>117</v>
      </c>
      <c r="C263" s="2"/>
      <c r="D263" s="42">
        <f>D265</f>
        <v>394717.8000000001</v>
      </c>
      <c r="E263" s="42">
        <f>E265</f>
        <v>0</v>
      </c>
      <c r="F263" s="42">
        <f>F265</f>
        <v>382876.3</v>
      </c>
      <c r="G263" s="42">
        <f>G265</f>
        <v>11841.5</v>
      </c>
      <c r="H263" s="42">
        <f>H265</f>
        <v>9694.699999999999</v>
      </c>
      <c r="I263" s="78">
        <f>J263+K263+L263</f>
        <v>89.9</v>
      </c>
      <c r="J263" s="42">
        <f>J265</f>
        <v>0</v>
      </c>
      <c r="K263" s="42">
        <f>K265</f>
        <v>87.2</v>
      </c>
      <c r="L263" s="42">
        <f>L265</f>
        <v>2.7</v>
      </c>
      <c r="M263" s="78">
        <f>N263+O263+P263</f>
        <v>20107.6</v>
      </c>
      <c r="N263" s="42">
        <f>N265</f>
        <v>0</v>
      </c>
      <c r="O263" s="42">
        <f>O265</f>
        <v>19504.3</v>
      </c>
      <c r="P263" s="42">
        <f>P265</f>
        <v>603.3</v>
      </c>
    </row>
    <row r="264" spans="1:16" s="128" customFormat="1" ht="12">
      <c r="A264" s="123" t="s">
        <v>6</v>
      </c>
      <c r="B264" s="124"/>
      <c r="C264" s="125"/>
      <c r="D264" s="126"/>
      <c r="E264" s="126"/>
      <c r="F264" s="126"/>
      <c r="G264" s="126"/>
      <c r="H264" s="126"/>
      <c r="I264" s="127"/>
      <c r="J264" s="126"/>
      <c r="K264" s="126"/>
      <c r="L264" s="126"/>
      <c r="M264" s="127">
        <f>N264+O264+P264</f>
        <v>20017.699999999997</v>
      </c>
      <c r="N264" s="126"/>
      <c r="O264" s="126">
        <f>O267+O281</f>
        <v>19417.1</v>
      </c>
      <c r="P264" s="126">
        <f>P267+P281</f>
        <v>600.6</v>
      </c>
    </row>
    <row r="265" spans="1:16" s="101" customFormat="1" ht="25.5">
      <c r="A265" s="10" t="s">
        <v>111</v>
      </c>
      <c r="B265" s="9"/>
      <c r="C265" s="2" t="s">
        <v>112</v>
      </c>
      <c r="D265" s="42">
        <f>D266+D280</f>
        <v>394717.8000000001</v>
      </c>
      <c r="E265" s="42">
        <f>E266+E280</f>
        <v>0</v>
      </c>
      <c r="F265" s="42">
        <f>F266+F280</f>
        <v>382876.3</v>
      </c>
      <c r="G265" s="42">
        <f>G266+G280</f>
        <v>11841.5</v>
      </c>
      <c r="H265" s="42">
        <f>H266+H280</f>
        <v>9694.699999999999</v>
      </c>
      <c r="I265" s="78">
        <f>J265+K265+L265</f>
        <v>89.9</v>
      </c>
      <c r="J265" s="42">
        <f>J266+J280</f>
        <v>0</v>
      </c>
      <c r="K265" s="42">
        <f>K266+K280</f>
        <v>87.2</v>
      </c>
      <c r="L265" s="42">
        <f>L266+L280</f>
        <v>2.7</v>
      </c>
      <c r="M265" s="78">
        <f>N265+O265+P265</f>
        <v>20107.6</v>
      </c>
      <c r="N265" s="42">
        <f>N266+N280</f>
        <v>0</v>
      </c>
      <c r="O265" s="42">
        <f>O266+O280</f>
        <v>19504.3</v>
      </c>
      <c r="P265" s="42">
        <f>P266+P280</f>
        <v>603.3</v>
      </c>
    </row>
    <row r="266" spans="1:16" s="101" customFormat="1" ht="12.75">
      <c r="A266" s="99" t="s">
        <v>139</v>
      </c>
      <c r="B266" s="9"/>
      <c r="C266" s="34"/>
      <c r="D266" s="42">
        <f>SUM(D268:D278)</f>
        <v>293978.1000000001</v>
      </c>
      <c r="E266" s="42">
        <f>SUM(E268:E278)</f>
        <v>0</v>
      </c>
      <c r="F266" s="42">
        <f>SUM(F268:F278)</f>
        <v>285158.8</v>
      </c>
      <c r="G266" s="42">
        <f>SUM(G268:G278)</f>
        <v>8819.3</v>
      </c>
      <c r="H266" s="42">
        <f>SUM(H268:H278)</f>
        <v>9694.699999999999</v>
      </c>
      <c r="I266" s="78">
        <f>J266+K266+L266</f>
        <v>89.9</v>
      </c>
      <c r="J266" s="42">
        <f>SUM(J268:J278)</f>
        <v>0</v>
      </c>
      <c r="K266" s="42">
        <f>SUM(K268:K278)</f>
        <v>87.2</v>
      </c>
      <c r="L266" s="42">
        <f>SUM(L268:L278)</f>
        <v>2.7</v>
      </c>
      <c r="M266" s="78">
        <f>N266+O266+P266</f>
        <v>11888.1</v>
      </c>
      <c r="N266" s="42">
        <f>SUM(N268:N279)</f>
        <v>0</v>
      </c>
      <c r="O266" s="42">
        <f>SUM(O268:O279)</f>
        <v>11531.4</v>
      </c>
      <c r="P266" s="42">
        <f>SUM(P268:P279)</f>
        <v>356.7</v>
      </c>
    </row>
    <row r="267" spans="1:16" s="128" customFormat="1" ht="12">
      <c r="A267" s="123" t="s">
        <v>6</v>
      </c>
      <c r="B267" s="124"/>
      <c r="C267" s="125"/>
      <c r="D267" s="126"/>
      <c r="E267" s="126"/>
      <c r="F267" s="126"/>
      <c r="G267" s="126"/>
      <c r="H267" s="126"/>
      <c r="I267" s="127"/>
      <c r="J267" s="126"/>
      <c r="K267" s="126"/>
      <c r="L267" s="126"/>
      <c r="M267" s="127">
        <f>N267+O267+P267</f>
        <v>11798.199999999999</v>
      </c>
      <c r="N267" s="126"/>
      <c r="O267" s="126">
        <f>O269+O272+O279</f>
        <v>11444.199999999999</v>
      </c>
      <c r="P267" s="126">
        <f>P269+P272+P279</f>
        <v>354</v>
      </c>
    </row>
    <row r="268" spans="1:16" s="101" customFormat="1" ht="25.5">
      <c r="A268" s="19" t="s">
        <v>170</v>
      </c>
      <c r="B268" s="6"/>
      <c r="C268" s="34"/>
      <c r="D268" s="43">
        <f aca="true" t="shared" si="22" ref="D268:D278">E268+F268+G268</f>
        <v>110952.6</v>
      </c>
      <c r="E268" s="43"/>
      <c r="F268" s="43">
        <v>107624</v>
      </c>
      <c r="G268" s="43">
        <v>3328.6</v>
      </c>
      <c r="H268" s="43">
        <v>87.3</v>
      </c>
      <c r="I268" s="76">
        <f>J268+K268+L268</f>
        <v>89.9</v>
      </c>
      <c r="J268" s="43"/>
      <c r="K268" s="43">
        <v>87.2</v>
      </c>
      <c r="L268" s="43">
        <v>2.7</v>
      </c>
      <c r="M268" s="76">
        <f>N268+O268+P268</f>
        <v>89.9</v>
      </c>
      <c r="N268" s="43"/>
      <c r="O268" s="43">
        <v>87.2</v>
      </c>
      <c r="P268" s="43">
        <v>2.7</v>
      </c>
    </row>
    <row r="269" spans="1:16" s="102" customFormat="1" ht="12.75">
      <c r="A269" s="54" t="s">
        <v>319</v>
      </c>
      <c r="B269" s="55"/>
      <c r="C269" s="103"/>
      <c r="D269" s="53"/>
      <c r="E269" s="53"/>
      <c r="F269" s="53"/>
      <c r="G269" s="53"/>
      <c r="H269" s="53"/>
      <c r="I269" s="80"/>
      <c r="J269" s="53"/>
      <c r="K269" s="53"/>
      <c r="L269" s="53"/>
      <c r="M269" s="80">
        <f>N269+O269+P269</f>
        <v>11109.199999999999</v>
      </c>
      <c r="N269" s="53"/>
      <c r="O269" s="53">
        <v>10775.9</v>
      </c>
      <c r="P269" s="53">
        <v>333.3</v>
      </c>
    </row>
    <row r="270" spans="1:16" s="101" customFormat="1" ht="12.75">
      <c r="A270" s="19" t="s">
        <v>171</v>
      </c>
      <c r="B270" s="6"/>
      <c r="C270" s="34"/>
      <c r="D270" s="43">
        <f t="shared" si="22"/>
        <v>72670.3</v>
      </c>
      <c r="E270" s="43"/>
      <c r="F270" s="43">
        <v>70490.2</v>
      </c>
      <c r="G270" s="43">
        <v>2180.1</v>
      </c>
      <c r="H270" s="43">
        <v>9607.4</v>
      </c>
      <c r="I270" s="76">
        <f aca="true" t="shared" si="23" ref="I270:I283">J270+K270+L270</f>
        <v>0</v>
      </c>
      <c r="J270" s="43"/>
      <c r="K270" s="49"/>
      <c r="L270" s="43"/>
      <c r="M270" s="76">
        <f aca="true" t="shared" si="24" ref="M270:M283">N270+O270+P270</f>
        <v>0</v>
      </c>
      <c r="N270" s="43"/>
      <c r="O270" s="49"/>
      <c r="P270" s="43"/>
    </row>
    <row r="271" spans="1:16" s="101" customFormat="1" ht="12.75">
      <c r="A271" s="19" t="s">
        <v>308</v>
      </c>
      <c r="B271" s="6"/>
      <c r="C271" s="34"/>
      <c r="D271" s="43">
        <f t="shared" si="22"/>
        <v>15178.099999999999</v>
      </c>
      <c r="E271" s="43"/>
      <c r="F271" s="43">
        <v>14722.8</v>
      </c>
      <c r="G271" s="43">
        <v>455.3</v>
      </c>
      <c r="H271" s="43">
        <v>0</v>
      </c>
      <c r="I271" s="76">
        <f t="shared" si="23"/>
        <v>0</v>
      </c>
      <c r="J271" s="43"/>
      <c r="K271" s="43">
        <v>0</v>
      </c>
      <c r="L271" s="43"/>
      <c r="M271" s="76">
        <f t="shared" si="24"/>
        <v>0</v>
      </c>
      <c r="N271" s="43"/>
      <c r="O271" s="43">
        <v>0</v>
      </c>
      <c r="P271" s="43"/>
    </row>
    <row r="272" spans="1:16" s="102" customFormat="1" ht="12.75">
      <c r="A272" s="54" t="s">
        <v>319</v>
      </c>
      <c r="B272" s="55"/>
      <c r="C272" s="103"/>
      <c r="D272" s="53"/>
      <c r="E272" s="53"/>
      <c r="F272" s="53"/>
      <c r="G272" s="53"/>
      <c r="H272" s="53"/>
      <c r="I272" s="80"/>
      <c r="J272" s="53"/>
      <c r="K272" s="53"/>
      <c r="L272" s="53"/>
      <c r="M272" s="80">
        <f>N272+O272+P272</f>
        <v>16.8</v>
      </c>
      <c r="N272" s="53"/>
      <c r="O272" s="53">
        <v>16.3</v>
      </c>
      <c r="P272" s="53">
        <v>0.5</v>
      </c>
    </row>
    <row r="273" spans="1:16" s="101" customFormat="1" ht="25.5">
      <c r="A273" s="3" t="s">
        <v>236</v>
      </c>
      <c r="B273" s="6"/>
      <c r="C273" s="34"/>
      <c r="D273" s="43">
        <f t="shared" si="22"/>
        <v>5154.6</v>
      </c>
      <c r="E273" s="43"/>
      <c r="F273" s="43">
        <v>5000</v>
      </c>
      <c r="G273" s="43">
        <v>154.6</v>
      </c>
      <c r="H273" s="43">
        <v>0</v>
      </c>
      <c r="I273" s="76">
        <f t="shared" si="23"/>
        <v>0</v>
      </c>
      <c r="J273" s="43"/>
      <c r="K273" s="43">
        <v>0</v>
      </c>
      <c r="L273" s="43"/>
      <c r="M273" s="76">
        <f t="shared" si="24"/>
        <v>0</v>
      </c>
      <c r="N273" s="43"/>
      <c r="O273" s="43">
        <v>0</v>
      </c>
      <c r="P273" s="43"/>
    </row>
    <row r="274" spans="1:16" s="101" customFormat="1" ht="12.75">
      <c r="A274" s="3" t="s">
        <v>46</v>
      </c>
      <c r="B274" s="6"/>
      <c r="C274" s="34"/>
      <c r="D274" s="43">
        <f t="shared" si="22"/>
        <v>5905.7</v>
      </c>
      <c r="E274" s="43"/>
      <c r="F274" s="43">
        <v>5728.5</v>
      </c>
      <c r="G274" s="43">
        <v>177.2</v>
      </c>
      <c r="H274" s="43">
        <v>0</v>
      </c>
      <c r="I274" s="76">
        <f t="shared" si="23"/>
        <v>0</v>
      </c>
      <c r="J274" s="43"/>
      <c r="K274" s="43">
        <v>0</v>
      </c>
      <c r="L274" s="43"/>
      <c r="M274" s="76">
        <f t="shared" si="24"/>
        <v>0</v>
      </c>
      <c r="N274" s="43"/>
      <c r="O274" s="43">
        <v>0</v>
      </c>
      <c r="P274" s="43"/>
    </row>
    <row r="275" spans="1:16" s="101" customFormat="1" ht="12.75">
      <c r="A275" s="3" t="s">
        <v>52</v>
      </c>
      <c r="B275" s="6"/>
      <c r="C275" s="34"/>
      <c r="D275" s="43">
        <f t="shared" si="22"/>
        <v>3652.6</v>
      </c>
      <c r="E275" s="43"/>
      <c r="F275" s="43">
        <v>3543</v>
      </c>
      <c r="G275" s="43">
        <v>109.6</v>
      </c>
      <c r="H275" s="43">
        <v>0</v>
      </c>
      <c r="I275" s="76">
        <f t="shared" si="23"/>
        <v>0</v>
      </c>
      <c r="J275" s="43"/>
      <c r="K275" s="43">
        <v>0</v>
      </c>
      <c r="L275" s="43"/>
      <c r="M275" s="76">
        <f t="shared" si="24"/>
        <v>0</v>
      </c>
      <c r="N275" s="43"/>
      <c r="O275" s="43">
        <v>0</v>
      </c>
      <c r="P275" s="43"/>
    </row>
    <row r="276" spans="1:16" s="101" customFormat="1" ht="12.75">
      <c r="A276" s="3" t="s">
        <v>47</v>
      </c>
      <c r="B276" s="6"/>
      <c r="C276" s="34"/>
      <c r="D276" s="43">
        <f t="shared" si="22"/>
        <v>15464.199999999999</v>
      </c>
      <c r="E276" s="43"/>
      <c r="F276" s="43">
        <v>15000.3</v>
      </c>
      <c r="G276" s="43">
        <v>463.9</v>
      </c>
      <c r="H276" s="43">
        <v>0</v>
      </c>
      <c r="I276" s="76">
        <f t="shared" si="23"/>
        <v>0</v>
      </c>
      <c r="J276" s="43"/>
      <c r="K276" s="43">
        <v>0</v>
      </c>
      <c r="L276" s="43"/>
      <c r="M276" s="76">
        <f t="shared" si="24"/>
        <v>0</v>
      </c>
      <c r="N276" s="43"/>
      <c r="O276" s="43">
        <v>0</v>
      </c>
      <c r="P276" s="43"/>
    </row>
    <row r="277" spans="1:16" s="101" customFormat="1" ht="25.5">
      <c r="A277" s="17" t="s">
        <v>201</v>
      </c>
      <c r="B277" s="6"/>
      <c r="C277" s="34"/>
      <c r="D277" s="43">
        <f t="shared" si="22"/>
        <v>40000</v>
      </c>
      <c r="E277" s="43"/>
      <c r="F277" s="43">
        <v>38800</v>
      </c>
      <c r="G277" s="43">
        <v>1200</v>
      </c>
      <c r="H277" s="43">
        <v>0</v>
      </c>
      <c r="I277" s="76">
        <f t="shared" si="23"/>
        <v>0</v>
      </c>
      <c r="J277" s="43"/>
      <c r="K277" s="43">
        <v>0</v>
      </c>
      <c r="L277" s="43"/>
      <c r="M277" s="76">
        <f t="shared" si="24"/>
        <v>0</v>
      </c>
      <c r="N277" s="43"/>
      <c r="O277" s="43">
        <v>0</v>
      </c>
      <c r="P277" s="43"/>
    </row>
    <row r="278" spans="1:16" s="101" customFormat="1" ht="21.75" customHeight="1">
      <c r="A278" s="17" t="s">
        <v>167</v>
      </c>
      <c r="B278" s="6"/>
      <c r="C278" s="34"/>
      <c r="D278" s="43">
        <f t="shared" si="22"/>
        <v>25000</v>
      </c>
      <c r="E278" s="43"/>
      <c r="F278" s="43">
        <v>24250</v>
      </c>
      <c r="G278" s="43">
        <v>750</v>
      </c>
      <c r="H278" s="43">
        <v>0</v>
      </c>
      <c r="I278" s="76">
        <f t="shared" si="23"/>
        <v>0</v>
      </c>
      <c r="J278" s="43"/>
      <c r="K278" s="43">
        <v>0</v>
      </c>
      <c r="L278" s="43"/>
      <c r="M278" s="76">
        <f t="shared" si="24"/>
        <v>0</v>
      </c>
      <c r="N278" s="43"/>
      <c r="O278" s="43">
        <v>0</v>
      </c>
      <c r="P278" s="43"/>
    </row>
    <row r="279" spans="1:16" s="102" customFormat="1" ht="27.75" customHeight="1">
      <c r="A279" s="119" t="s">
        <v>5</v>
      </c>
      <c r="B279" s="55"/>
      <c r="C279" s="103"/>
      <c r="D279" s="53"/>
      <c r="E279" s="53"/>
      <c r="F279" s="53"/>
      <c r="G279" s="53"/>
      <c r="H279" s="53"/>
      <c r="I279" s="80"/>
      <c r="J279" s="53"/>
      <c r="K279" s="53"/>
      <c r="L279" s="53"/>
      <c r="M279" s="80">
        <f>N279+O279+P279</f>
        <v>672.2</v>
      </c>
      <c r="N279" s="53"/>
      <c r="O279" s="53">
        <v>652</v>
      </c>
      <c r="P279" s="53">
        <v>20.2</v>
      </c>
    </row>
    <row r="280" spans="1:16" s="101" customFormat="1" ht="12.75">
      <c r="A280" s="99" t="s">
        <v>138</v>
      </c>
      <c r="B280" s="9"/>
      <c r="C280" s="34"/>
      <c r="D280" s="42">
        <f>SUM(D282:D283)</f>
        <v>100739.7</v>
      </c>
      <c r="E280" s="42">
        <f>SUM(E282:E283)</f>
        <v>0</v>
      </c>
      <c r="F280" s="42">
        <f>SUM(F282:F283)</f>
        <v>97717.5</v>
      </c>
      <c r="G280" s="42">
        <f>SUM(G282:G283)</f>
        <v>3022.2</v>
      </c>
      <c r="H280" s="42">
        <f>SUM(H282:H283)</f>
        <v>0</v>
      </c>
      <c r="I280" s="78">
        <f>J280+K280+L280</f>
        <v>0</v>
      </c>
      <c r="J280" s="42">
        <f>SUM(J282:J283)</f>
        <v>0</v>
      </c>
      <c r="K280" s="42">
        <f>SUM(K282:K283)</f>
        <v>0</v>
      </c>
      <c r="L280" s="42">
        <f>SUM(L282:L283)</f>
        <v>0</v>
      </c>
      <c r="M280" s="78">
        <f>N280+O280+P280</f>
        <v>8219.5</v>
      </c>
      <c r="N280" s="42">
        <f>SUM(N282:N285)</f>
        <v>0</v>
      </c>
      <c r="O280" s="42">
        <f>SUM(O282:O285)</f>
        <v>7972.900000000001</v>
      </c>
      <c r="P280" s="42">
        <f>SUM(P282:P285)</f>
        <v>246.60000000000002</v>
      </c>
    </row>
    <row r="281" spans="1:16" s="128" customFormat="1" ht="12">
      <c r="A281" s="123" t="s">
        <v>6</v>
      </c>
      <c r="B281" s="124"/>
      <c r="C281" s="125"/>
      <c r="D281" s="126"/>
      <c r="E281" s="126"/>
      <c r="F281" s="126"/>
      <c r="G281" s="126"/>
      <c r="H281" s="126"/>
      <c r="I281" s="127"/>
      <c r="J281" s="126"/>
      <c r="K281" s="126"/>
      <c r="L281" s="126"/>
      <c r="M281" s="127">
        <f>N281+O281+P281</f>
        <v>8219.5</v>
      </c>
      <c r="N281" s="126"/>
      <c r="O281" s="126">
        <f>O284+O285</f>
        <v>7972.900000000001</v>
      </c>
      <c r="P281" s="126">
        <f>P284+P285</f>
        <v>246.60000000000002</v>
      </c>
    </row>
    <row r="282" spans="1:16" s="101" customFormat="1" ht="25.5">
      <c r="A282" s="20" t="s">
        <v>172</v>
      </c>
      <c r="B282" s="6"/>
      <c r="C282" s="34"/>
      <c r="D282" s="43">
        <f>E282+F282+G282</f>
        <v>6500</v>
      </c>
      <c r="E282" s="43"/>
      <c r="F282" s="43">
        <v>6305</v>
      </c>
      <c r="G282" s="43">
        <v>195</v>
      </c>
      <c r="H282" s="43">
        <v>0</v>
      </c>
      <c r="I282" s="76">
        <f t="shared" si="23"/>
        <v>0</v>
      </c>
      <c r="J282" s="43"/>
      <c r="K282" s="43">
        <v>0</v>
      </c>
      <c r="L282" s="43"/>
      <c r="M282" s="76">
        <f t="shared" si="24"/>
        <v>0</v>
      </c>
      <c r="N282" s="43"/>
      <c r="O282" s="43">
        <v>0</v>
      </c>
      <c r="P282" s="43"/>
    </row>
    <row r="283" spans="1:16" s="101" customFormat="1" ht="25.5">
      <c r="A283" s="24" t="s">
        <v>60</v>
      </c>
      <c r="B283" s="6"/>
      <c r="C283" s="34"/>
      <c r="D283" s="43">
        <f>E283+F283+G283</f>
        <v>94239.7</v>
      </c>
      <c r="E283" s="43"/>
      <c r="F283" s="43">
        <v>91412.5</v>
      </c>
      <c r="G283" s="43">
        <v>2827.2</v>
      </c>
      <c r="H283" s="43">
        <v>0</v>
      </c>
      <c r="I283" s="76">
        <f t="shared" si="23"/>
        <v>0</v>
      </c>
      <c r="J283" s="43"/>
      <c r="K283" s="43">
        <v>0</v>
      </c>
      <c r="L283" s="43"/>
      <c r="M283" s="76">
        <f t="shared" si="24"/>
        <v>0</v>
      </c>
      <c r="N283" s="43"/>
      <c r="O283" s="43">
        <v>0</v>
      </c>
      <c r="P283" s="43"/>
    </row>
    <row r="284" spans="1:16" s="102" customFormat="1" ht="12.75">
      <c r="A284" s="54" t="s">
        <v>319</v>
      </c>
      <c r="B284" s="55"/>
      <c r="C284" s="103"/>
      <c r="D284" s="53"/>
      <c r="E284" s="53"/>
      <c r="F284" s="53"/>
      <c r="G284" s="53"/>
      <c r="H284" s="53"/>
      <c r="I284" s="80"/>
      <c r="J284" s="53"/>
      <c r="K284" s="53"/>
      <c r="L284" s="53"/>
      <c r="M284" s="80">
        <f>N284+O284+P284</f>
        <v>8009.1</v>
      </c>
      <c r="N284" s="53"/>
      <c r="O284" s="53">
        <v>7768.8</v>
      </c>
      <c r="P284" s="53">
        <v>240.3</v>
      </c>
    </row>
    <row r="285" spans="1:16" s="102" customFormat="1" ht="25.5">
      <c r="A285" s="118" t="s">
        <v>4</v>
      </c>
      <c r="B285" s="55"/>
      <c r="C285" s="103"/>
      <c r="D285" s="53"/>
      <c r="E285" s="53"/>
      <c r="F285" s="53"/>
      <c r="G285" s="53"/>
      <c r="H285" s="53"/>
      <c r="I285" s="80"/>
      <c r="J285" s="53"/>
      <c r="K285" s="53"/>
      <c r="L285" s="53"/>
      <c r="M285" s="80">
        <f>N285+O285+P285</f>
        <v>210.4</v>
      </c>
      <c r="N285" s="53"/>
      <c r="O285" s="53">
        <v>204.1</v>
      </c>
      <c r="P285" s="53">
        <v>6.3</v>
      </c>
    </row>
    <row r="286" spans="1:16" s="101" customFormat="1" ht="35.25" customHeight="1">
      <c r="A286" s="10" t="s">
        <v>145</v>
      </c>
      <c r="B286" s="9" t="s">
        <v>154</v>
      </c>
      <c r="C286" s="2"/>
      <c r="D286" s="42">
        <f>D288</f>
        <v>161209.5</v>
      </c>
      <c r="E286" s="42">
        <f>E288</f>
        <v>0</v>
      </c>
      <c r="F286" s="42">
        <f>F288</f>
        <v>157552.8</v>
      </c>
      <c r="G286" s="42">
        <f>G288</f>
        <v>3656.7000000000003</v>
      </c>
      <c r="H286" s="42">
        <f>H288</f>
        <v>55334.5</v>
      </c>
      <c r="I286" s="78">
        <f>J286+K286+L286</f>
        <v>23763.300000000003</v>
      </c>
      <c r="J286" s="42">
        <f>J288</f>
        <v>0</v>
      </c>
      <c r="K286" s="42">
        <f>K288</f>
        <v>23699.4</v>
      </c>
      <c r="L286" s="42">
        <f>L288</f>
        <v>63.9</v>
      </c>
      <c r="M286" s="78">
        <f>N286+O286+P286</f>
        <v>50173</v>
      </c>
      <c r="N286" s="42">
        <f>N288</f>
        <v>0</v>
      </c>
      <c r="O286" s="42">
        <f>O288</f>
        <v>49316.8</v>
      </c>
      <c r="P286" s="42">
        <f>P288</f>
        <v>856.1999999999999</v>
      </c>
    </row>
    <row r="287" spans="1:16" s="128" customFormat="1" ht="12">
      <c r="A287" s="123" t="s">
        <v>6</v>
      </c>
      <c r="B287" s="124"/>
      <c r="C287" s="125"/>
      <c r="D287" s="126"/>
      <c r="E287" s="126"/>
      <c r="F287" s="126"/>
      <c r="G287" s="126"/>
      <c r="H287" s="126"/>
      <c r="I287" s="127"/>
      <c r="J287" s="126"/>
      <c r="K287" s="126"/>
      <c r="L287" s="126"/>
      <c r="M287" s="127">
        <f>N287+O287+P287</f>
        <v>26409.7</v>
      </c>
      <c r="N287" s="126"/>
      <c r="O287" s="126">
        <f>O295</f>
        <v>25617.4</v>
      </c>
      <c r="P287" s="126">
        <f>P295</f>
        <v>792.3</v>
      </c>
    </row>
    <row r="288" spans="1:16" s="101" customFormat="1" ht="26.25" customHeight="1">
      <c r="A288" s="10" t="s">
        <v>111</v>
      </c>
      <c r="B288" s="9"/>
      <c r="C288" s="2" t="s">
        <v>112</v>
      </c>
      <c r="D288" s="42">
        <f>D289+D292+D294+D325</f>
        <v>161209.5</v>
      </c>
      <c r="E288" s="42">
        <f>E289+E292+E294+E325</f>
        <v>0</v>
      </c>
      <c r="F288" s="42">
        <f>F289+F292+F294+F325</f>
        <v>157552.8</v>
      </c>
      <c r="G288" s="42">
        <f>G289+G292+G294+G325</f>
        <v>3656.7000000000003</v>
      </c>
      <c r="H288" s="42">
        <f>H289+H292+H294+H325</f>
        <v>55334.5</v>
      </c>
      <c r="I288" s="78">
        <f>J288+K288+L288</f>
        <v>23763.300000000003</v>
      </c>
      <c r="J288" s="42">
        <f>J289+J292+J294+J325</f>
        <v>0</v>
      </c>
      <c r="K288" s="42">
        <f>K289+K292+K294+K325</f>
        <v>23699.4</v>
      </c>
      <c r="L288" s="42">
        <f>L289+L292+L294+L325</f>
        <v>63.9</v>
      </c>
      <c r="M288" s="78">
        <f>N288+O288+P288</f>
        <v>50173</v>
      </c>
      <c r="N288" s="42">
        <f>N289+N292+N294+N325</f>
        <v>0</v>
      </c>
      <c r="O288" s="42">
        <f>O289+O292+O294+O325</f>
        <v>49316.8</v>
      </c>
      <c r="P288" s="42">
        <f>P289+P292+P294+P325</f>
        <v>856.1999999999999</v>
      </c>
    </row>
    <row r="289" spans="1:16" s="101" customFormat="1" ht="25.5">
      <c r="A289" s="10" t="s">
        <v>111</v>
      </c>
      <c r="B289" s="9"/>
      <c r="C289" s="7"/>
      <c r="D289" s="42">
        <f>SUM(D290:D291)</f>
        <v>28895</v>
      </c>
      <c r="E289" s="42">
        <f>SUM(E290:E291)</f>
        <v>0</v>
      </c>
      <c r="F289" s="42">
        <f>SUM(F290:F291)</f>
        <v>28895</v>
      </c>
      <c r="G289" s="42">
        <f>SUM(G290:G291)</f>
        <v>0</v>
      </c>
      <c r="H289" s="42">
        <f>SUM(H290:H291)</f>
        <v>28895</v>
      </c>
      <c r="I289" s="78">
        <f>J289+K289+L289</f>
        <v>20141.5</v>
      </c>
      <c r="J289" s="42">
        <f>SUM(J290:J291)</f>
        <v>0</v>
      </c>
      <c r="K289" s="42">
        <f>SUM(K290:K291)</f>
        <v>20141.5</v>
      </c>
      <c r="L289" s="42">
        <f>SUM(L290:L291)</f>
        <v>0</v>
      </c>
      <c r="M289" s="78">
        <f>N289+O289+P289</f>
        <v>20141.5</v>
      </c>
      <c r="N289" s="42">
        <f>SUM(N290:N291)</f>
        <v>0</v>
      </c>
      <c r="O289" s="42">
        <f>SUM(O290:O291)</f>
        <v>20141.5</v>
      </c>
      <c r="P289" s="42">
        <f>SUM(P290:P291)</f>
        <v>0</v>
      </c>
    </row>
    <row r="290" spans="1:16" s="101" customFormat="1" ht="51">
      <c r="A290" s="24" t="s">
        <v>191</v>
      </c>
      <c r="B290" s="6"/>
      <c r="C290" s="34"/>
      <c r="D290" s="43">
        <f>E290+F290+G290</f>
        <v>14510</v>
      </c>
      <c r="E290" s="43"/>
      <c r="F290" s="43">
        <v>14510</v>
      </c>
      <c r="G290" s="43"/>
      <c r="H290" s="43">
        <v>14510</v>
      </c>
      <c r="I290" s="76">
        <f>J290+K290+L290</f>
        <v>8012.5</v>
      </c>
      <c r="J290" s="43"/>
      <c r="K290" s="43">
        <v>8012.5</v>
      </c>
      <c r="L290" s="43"/>
      <c r="M290" s="76">
        <f>N290+O290+P290</f>
        <v>8012.5</v>
      </c>
      <c r="N290" s="43"/>
      <c r="O290" s="43">
        <v>8012.5</v>
      </c>
      <c r="P290" s="43"/>
    </row>
    <row r="291" spans="1:16" s="101" customFormat="1" ht="51">
      <c r="A291" s="24" t="s">
        <v>192</v>
      </c>
      <c r="B291" s="6"/>
      <c r="C291" s="34"/>
      <c r="D291" s="43">
        <f>E291+F291+G291</f>
        <v>14385</v>
      </c>
      <c r="E291" s="43"/>
      <c r="F291" s="43">
        <v>14385</v>
      </c>
      <c r="G291" s="43"/>
      <c r="H291" s="43">
        <v>14385</v>
      </c>
      <c r="I291" s="76">
        <f>J291+K291+L291</f>
        <v>12129</v>
      </c>
      <c r="J291" s="43"/>
      <c r="K291" s="43">
        <v>12129</v>
      </c>
      <c r="L291" s="43"/>
      <c r="M291" s="76">
        <f>N291+O291+P291</f>
        <v>12129</v>
      </c>
      <c r="N291" s="43"/>
      <c r="O291" s="43">
        <v>12129</v>
      </c>
      <c r="P291" s="43"/>
    </row>
    <row r="292" spans="1:16" s="106" customFormat="1" ht="12.75">
      <c r="A292" s="99" t="s">
        <v>139</v>
      </c>
      <c r="B292" s="9"/>
      <c r="C292" s="33"/>
      <c r="D292" s="42">
        <f>D293</f>
        <v>1030.9</v>
      </c>
      <c r="E292" s="42">
        <f>E293</f>
        <v>0</v>
      </c>
      <c r="F292" s="42">
        <f>F293</f>
        <v>1000</v>
      </c>
      <c r="G292" s="42">
        <f>G293</f>
        <v>30.9</v>
      </c>
      <c r="H292" s="42">
        <f>H293</f>
        <v>0</v>
      </c>
      <c r="I292" s="78">
        <f>J292+K292+L292</f>
        <v>0</v>
      </c>
      <c r="J292" s="42">
        <f>J293</f>
        <v>0</v>
      </c>
      <c r="K292" s="42">
        <f>K293</f>
        <v>0</v>
      </c>
      <c r="L292" s="42">
        <f>L293</f>
        <v>0</v>
      </c>
      <c r="M292" s="78">
        <f>N292+O292+P292</f>
        <v>0</v>
      </c>
      <c r="N292" s="42">
        <f>N293</f>
        <v>0</v>
      </c>
      <c r="O292" s="42">
        <f>O293</f>
        <v>0</v>
      </c>
      <c r="P292" s="42">
        <f>P293</f>
        <v>0</v>
      </c>
    </row>
    <row r="293" spans="1:16" s="101" customFormat="1" ht="21" customHeight="1">
      <c r="A293" s="24" t="s">
        <v>245</v>
      </c>
      <c r="B293" s="6"/>
      <c r="C293" s="34"/>
      <c r="D293" s="43">
        <f>E293+F293+G293</f>
        <v>1030.9</v>
      </c>
      <c r="E293" s="43"/>
      <c r="F293" s="43">
        <v>1000</v>
      </c>
      <c r="G293" s="43">
        <v>30.9</v>
      </c>
      <c r="H293" s="43">
        <v>0</v>
      </c>
      <c r="I293" s="76">
        <f>J293+K293+L293</f>
        <v>0</v>
      </c>
      <c r="J293" s="43"/>
      <c r="K293" s="43">
        <v>0</v>
      </c>
      <c r="L293" s="43">
        <v>0</v>
      </c>
      <c r="M293" s="76">
        <f>N293+O293+P293</f>
        <v>0</v>
      </c>
      <c r="N293" s="43"/>
      <c r="O293" s="43">
        <v>0</v>
      </c>
      <c r="P293" s="43"/>
    </row>
    <row r="294" spans="1:16" s="101" customFormat="1" ht="12.75">
      <c r="A294" s="99" t="s">
        <v>138</v>
      </c>
      <c r="B294" s="9"/>
      <c r="C294" s="2"/>
      <c r="D294" s="42">
        <f>SUM(D296:D324)</f>
        <v>120859.7</v>
      </c>
      <c r="E294" s="42">
        <f>SUM(E296:E324)</f>
        <v>0</v>
      </c>
      <c r="F294" s="42">
        <f>SUM(F296:F324)</f>
        <v>117233.9</v>
      </c>
      <c r="G294" s="42">
        <f>SUM(G296:G324)</f>
        <v>3625.8</v>
      </c>
      <c r="H294" s="42">
        <f>SUM(H296:H324)</f>
        <v>24945.5</v>
      </c>
      <c r="I294" s="78">
        <f>J294+K294+L294</f>
        <v>2127.8</v>
      </c>
      <c r="J294" s="42">
        <f>SUM(J296:J324)</f>
        <v>0</v>
      </c>
      <c r="K294" s="42">
        <f>SUM(K296:K324)</f>
        <v>2063.9</v>
      </c>
      <c r="L294" s="42">
        <f>SUM(L296:L324)</f>
        <v>63.9</v>
      </c>
      <c r="M294" s="78">
        <f>N294+O294+P294</f>
        <v>28537.5</v>
      </c>
      <c r="N294" s="42">
        <f>SUM(N296:N324)</f>
        <v>0</v>
      </c>
      <c r="O294" s="42">
        <f>SUM(O296:O324)</f>
        <v>27681.3</v>
      </c>
      <c r="P294" s="42">
        <f>SUM(P296:P324)</f>
        <v>856.1999999999999</v>
      </c>
    </row>
    <row r="295" spans="1:16" s="128" customFormat="1" ht="12">
      <c r="A295" s="123" t="s">
        <v>6</v>
      </c>
      <c r="B295" s="124"/>
      <c r="C295" s="125"/>
      <c r="D295" s="126"/>
      <c r="E295" s="126"/>
      <c r="F295" s="126"/>
      <c r="G295" s="126"/>
      <c r="H295" s="126"/>
      <c r="I295" s="127"/>
      <c r="J295" s="126"/>
      <c r="K295" s="126"/>
      <c r="L295" s="126"/>
      <c r="M295" s="127">
        <f>N295+O295+P295</f>
        <v>26409.7</v>
      </c>
      <c r="N295" s="126"/>
      <c r="O295" s="126">
        <f>O319+O321</f>
        <v>25617.4</v>
      </c>
      <c r="P295" s="126">
        <f>P319+P321</f>
        <v>792.3</v>
      </c>
    </row>
    <row r="296" spans="1:16" s="101" customFormat="1" ht="12.75">
      <c r="A296" s="1" t="s">
        <v>71</v>
      </c>
      <c r="B296" s="9"/>
      <c r="C296" s="2"/>
      <c r="D296" s="42"/>
      <c r="E296" s="42"/>
      <c r="F296" s="42"/>
      <c r="G296" s="42"/>
      <c r="H296" s="42"/>
      <c r="I296" s="76"/>
      <c r="J296" s="42"/>
      <c r="K296" s="48"/>
      <c r="L296" s="42"/>
      <c r="M296" s="76"/>
      <c r="N296" s="42"/>
      <c r="O296" s="48"/>
      <c r="P296" s="42"/>
    </row>
    <row r="297" spans="1:16" s="101" customFormat="1" ht="12.75">
      <c r="A297" s="4" t="s">
        <v>287</v>
      </c>
      <c r="B297" s="6"/>
      <c r="C297" s="7"/>
      <c r="D297" s="43">
        <f>E297+F297+G297</f>
        <v>5751.4</v>
      </c>
      <c r="E297" s="43"/>
      <c r="F297" s="43">
        <v>5578.9</v>
      </c>
      <c r="G297" s="43">
        <v>172.5</v>
      </c>
      <c r="H297" s="43">
        <v>0</v>
      </c>
      <c r="I297" s="76">
        <f>J297+K297+L297</f>
        <v>0</v>
      </c>
      <c r="J297" s="43"/>
      <c r="K297" s="43">
        <v>0</v>
      </c>
      <c r="L297" s="43"/>
      <c r="M297" s="76">
        <f>N297+O297+P297</f>
        <v>0</v>
      </c>
      <c r="N297" s="43"/>
      <c r="O297" s="43">
        <v>0</v>
      </c>
      <c r="P297" s="43"/>
    </row>
    <row r="298" spans="1:16" s="101" customFormat="1" ht="12.75">
      <c r="A298" s="1" t="s">
        <v>133</v>
      </c>
      <c r="B298" s="9"/>
      <c r="C298" s="2"/>
      <c r="D298" s="43"/>
      <c r="E298" s="43"/>
      <c r="F298" s="43"/>
      <c r="G298" s="43"/>
      <c r="H298" s="43"/>
      <c r="I298" s="76"/>
      <c r="J298" s="43"/>
      <c r="K298" s="43"/>
      <c r="L298" s="43"/>
      <c r="M298" s="76"/>
      <c r="N298" s="43"/>
      <c r="O298" s="43"/>
      <c r="P298" s="43"/>
    </row>
    <row r="299" spans="1:16" s="101" customFormat="1" ht="12.75">
      <c r="A299" s="24" t="s">
        <v>240</v>
      </c>
      <c r="B299" s="9"/>
      <c r="C299" s="2"/>
      <c r="D299" s="43">
        <f>E299+F299+G299</f>
        <v>774.6</v>
      </c>
      <c r="E299" s="43"/>
      <c r="F299" s="43">
        <v>751.4</v>
      </c>
      <c r="G299" s="43">
        <v>23.2</v>
      </c>
      <c r="H299" s="43">
        <v>0</v>
      </c>
      <c r="I299" s="76">
        <f aca="true" t="shared" si="25" ref="I298:I324">J299+K299+L299</f>
        <v>0</v>
      </c>
      <c r="J299" s="43"/>
      <c r="K299" s="43">
        <v>0</v>
      </c>
      <c r="L299" s="43"/>
      <c r="M299" s="76">
        <f aca="true" t="shared" si="26" ref="M299:M324">N299+O299+P299</f>
        <v>0</v>
      </c>
      <c r="N299" s="43"/>
      <c r="O299" s="43">
        <v>0</v>
      </c>
      <c r="P299" s="43"/>
    </row>
    <row r="300" spans="1:16" s="101" customFormat="1" ht="12.75">
      <c r="A300" s="24" t="s">
        <v>241</v>
      </c>
      <c r="B300" s="9"/>
      <c r="C300" s="2"/>
      <c r="D300" s="43">
        <f>E300+F300+G300</f>
        <v>1860.2</v>
      </c>
      <c r="E300" s="43"/>
      <c r="F300" s="43">
        <v>1804.4</v>
      </c>
      <c r="G300" s="43">
        <v>55.8</v>
      </c>
      <c r="H300" s="43">
        <v>0</v>
      </c>
      <c r="I300" s="76">
        <f t="shared" si="25"/>
        <v>0</v>
      </c>
      <c r="J300" s="43"/>
      <c r="K300" s="43">
        <v>0</v>
      </c>
      <c r="L300" s="43"/>
      <c r="M300" s="76">
        <f t="shared" si="26"/>
        <v>0</v>
      </c>
      <c r="N300" s="43"/>
      <c r="O300" s="43">
        <v>0</v>
      </c>
      <c r="P300" s="43"/>
    </row>
    <row r="301" spans="1:16" s="101" customFormat="1" ht="12.75">
      <c r="A301" s="24" t="s">
        <v>276</v>
      </c>
      <c r="B301" s="9"/>
      <c r="C301" s="2"/>
      <c r="D301" s="43">
        <f>E301+F301+G301</f>
        <v>3528.8</v>
      </c>
      <c r="E301" s="43"/>
      <c r="F301" s="43">
        <v>3422.9</v>
      </c>
      <c r="G301" s="43">
        <v>105.9</v>
      </c>
      <c r="H301" s="43">
        <v>0</v>
      </c>
      <c r="I301" s="76">
        <f t="shared" si="25"/>
        <v>0</v>
      </c>
      <c r="J301" s="43"/>
      <c r="K301" s="43">
        <v>0</v>
      </c>
      <c r="L301" s="43"/>
      <c r="M301" s="76">
        <f t="shared" si="26"/>
        <v>0</v>
      </c>
      <c r="N301" s="43"/>
      <c r="O301" s="43">
        <v>0</v>
      </c>
      <c r="P301" s="43"/>
    </row>
    <row r="302" spans="1:16" s="101" customFormat="1" ht="12.75">
      <c r="A302" s="24" t="s">
        <v>288</v>
      </c>
      <c r="B302" s="9"/>
      <c r="C302" s="2"/>
      <c r="D302" s="43">
        <f>E302+F302+G302</f>
        <v>2785.1</v>
      </c>
      <c r="E302" s="43"/>
      <c r="F302" s="43">
        <v>2701.5</v>
      </c>
      <c r="G302" s="43">
        <v>83.6</v>
      </c>
      <c r="H302" s="43"/>
      <c r="I302" s="76"/>
      <c r="J302" s="43"/>
      <c r="K302" s="43"/>
      <c r="L302" s="43"/>
      <c r="M302" s="76"/>
      <c r="N302" s="43"/>
      <c r="O302" s="43"/>
      <c r="P302" s="43"/>
    </row>
    <row r="303" spans="1:16" s="101" customFormat="1" ht="12.75">
      <c r="A303" s="1" t="s">
        <v>134</v>
      </c>
      <c r="B303" s="6"/>
      <c r="C303" s="11"/>
      <c r="D303" s="43"/>
      <c r="E303" s="43"/>
      <c r="F303" s="43"/>
      <c r="G303" s="43"/>
      <c r="H303" s="43"/>
      <c r="I303" s="76"/>
      <c r="J303" s="43"/>
      <c r="K303" s="43"/>
      <c r="L303" s="43"/>
      <c r="M303" s="76"/>
      <c r="N303" s="43"/>
      <c r="O303" s="43"/>
      <c r="P303" s="43"/>
    </row>
    <row r="304" spans="1:16" s="101" customFormat="1" ht="12.75">
      <c r="A304" s="3" t="s">
        <v>293</v>
      </c>
      <c r="B304" s="6"/>
      <c r="C304" s="11"/>
      <c r="D304" s="43">
        <f>E304+F304+G304</f>
        <v>8254.8</v>
      </c>
      <c r="E304" s="43"/>
      <c r="F304" s="43">
        <v>8007.2</v>
      </c>
      <c r="G304" s="43">
        <v>247.6</v>
      </c>
      <c r="H304" s="43">
        <v>0</v>
      </c>
      <c r="I304" s="76">
        <f t="shared" si="25"/>
        <v>0</v>
      </c>
      <c r="J304" s="43"/>
      <c r="K304" s="43">
        <v>0</v>
      </c>
      <c r="L304" s="43"/>
      <c r="M304" s="76">
        <f t="shared" si="26"/>
        <v>0</v>
      </c>
      <c r="N304" s="43"/>
      <c r="O304" s="43">
        <v>0</v>
      </c>
      <c r="P304" s="43"/>
    </row>
    <row r="305" spans="1:16" s="101" customFormat="1" ht="13.5">
      <c r="A305" s="1" t="s">
        <v>136</v>
      </c>
      <c r="B305" s="107"/>
      <c r="C305" s="34"/>
      <c r="D305" s="46"/>
      <c r="E305" s="46"/>
      <c r="F305" s="46"/>
      <c r="G305" s="46"/>
      <c r="H305" s="46"/>
      <c r="I305" s="76"/>
      <c r="J305" s="46"/>
      <c r="K305" s="46"/>
      <c r="L305" s="46"/>
      <c r="M305" s="76"/>
      <c r="N305" s="46"/>
      <c r="O305" s="46"/>
      <c r="P305" s="46"/>
    </row>
    <row r="306" spans="1:16" s="101" customFormat="1" ht="12.75">
      <c r="A306" s="3" t="s">
        <v>148</v>
      </c>
      <c r="B306" s="6"/>
      <c r="C306" s="34"/>
      <c r="D306" s="43">
        <f>E306+F306+G306</f>
        <v>3170.5</v>
      </c>
      <c r="E306" s="43"/>
      <c r="F306" s="43">
        <v>3075.4</v>
      </c>
      <c r="G306" s="43">
        <v>95.1</v>
      </c>
      <c r="H306" s="43">
        <v>0</v>
      </c>
      <c r="I306" s="76">
        <f t="shared" si="25"/>
        <v>0</v>
      </c>
      <c r="J306" s="43"/>
      <c r="K306" s="43">
        <v>0</v>
      </c>
      <c r="L306" s="43"/>
      <c r="M306" s="76">
        <f t="shared" si="26"/>
        <v>0</v>
      </c>
      <c r="N306" s="43"/>
      <c r="O306" s="43">
        <v>0</v>
      </c>
      <c r="P306" s="43"/>
    </row>
    <row r="307" spans="1:16" s="106" customFormat="1" ht="12.75">
      <c r="A307" s="23" t="s">
        <v>231</v>
      </c>
      <c r="B307" s="9"/>
      <c r="C307" s="8"/>
      <c r="D307" s="43"/>
      <c r="E307" s="43"/>
      <c r="F307" s="43"/>
      <c r="G307" s="43"/>
      <c r="H307" s="43"/>
      <c r="I307" s="76"/>
      <c r="J307" s="43"/>
      <c r="K307" s="49"/>
      <c r="L307" s="43"/>
      <c r="M307" s="76"/>
      <c r="N307" s="43"/>
      <c r="O307" s="49"/>
      <c r="P307" s="43"/>
    </row>
    <row r="308" spans="1:16" s="101" customFormat="1" ht="25.5">
      <c r="A308" s="24" t="s">
        <v>223</v>
      </c>
      <c r="B308" s="6"/>
      <c r="C308" s="11"/>
      <c r="D308" s="43">
        <f>E308+F308+G308</f>
        <v>12314.9</v>
      </c>
      <c r="E308" s="43"/>
      <c r="F308" s="43">
        <v>11945.5</v>
      </c>
      <c r="G308" s="43">
        <v>369.4</v>
      </c>
      <c r="H308" s="43">
        <v>2245.5</v>
      </c>
      <c r="I308" s="76">
        <f t="shared" si="25"/>
        <v>0</v>
      </c>
      <c r="J308" s="43"/>
      <c r="K308" s="43">
        <v>0</v>
      </c>
      <c r="L308" s="43"/>
      <c r="M308" s="76">
        <f t="shared" si="26"/>
        <v>0</v>
      </c>
      <c r="N308" s="43"/>
      <c r="O308" s="43">
        <v>0</v>
      </c>
      <c r="P308" s="43"/>
    </row>
    <row r="309" spans="1:16" s="106" customFormat="1" ht="12.75">
      <c r="A309" s="23" t="s">
        <v>151</v>
      </c>
      <c r="B309" s="9"/>
      <c r="C309" s="8"/>
      <c r="D309" s="43"/>
      <c r="E309" s="43"/>
      <c r="F309" s="43"/>
      <c r="G309" s="43"/>
      <c r="H309" s="43"/>
      <c r="I309" s="76"/>
      <c r="J309" s="43"/>
      <c r="K309" s="49"/>
      <c r="L309" s="43"/>
      <c r="M309" s="76"/>
      <c r="N309" s="43"/>
      <c r="O309" s="49"/>
      <c r="P309" s="43"/>
    </row>
    <row r="310" spans="1:16" s="101" customFormat="1" ht="25.5">
      <c r="A310" s="24" t="s">
        <v>234</v>
      </c>
      <c r="B310" s="6"/>
      <c r="C310" s="11"/>
      <c r="D310" s="43">
        <f>E310+F310+G310</f>
        <v>16878.2</v>
      </c>
      <c r="E310" s="43"/>
      <c r="F310" s="43">
        <v>16371.9</v>
      </c>
      <c r="G310" s="43">
        <v>506.3</v>
      </c>
      <c r="H310" s="43">
        <v>4000</v>
      </c>
      <c r="I310" s="76">
        <f t="shared" si="25"/>
        <v>0</v>
      </c>
      <c r="J310" s="43"/>
      <c r="K310" s="43">
        <v>0</v>
      </c>
      <c r="L310" s="43"/>
      <c r="M310" s="76">
        <f t="shared" si="26"/>
        <v>0</v>
      </c>
      <c r="N310" s="43"/>
      <c r="O310" s="43">
        <v>0</v>
      </c>
      <c r="P310" s="43"/>
    </row>
    <row r="311" spans="1:16" s="106" customFormat="1" ht="12.75">
      <c r="A311" s="23" t="s">
        <v>242</v>
      </c>
      <c r="B311" s="9"/>
      <c r="C311" s="8"/>
      <c r="D311" s="42"/>
      <c r="E311" s="42"/>
      <c r="F311" s="42"/>
      <c r="G311" s="42"/>
      <c r="H311" s="42"/>
      <c r="I311" s="76"/>
      <c r="J311" s="42"/>
      <c r="K311" s="48"/>
      <c r="L311" s="42"/>
      <c r="M311" s="76"/>
      <c r="N311" s="42"/>
      <c r="O311" s="48"/>
      <c r="P311" s="42"/>
    </row>
    <row r="312" spans="1:16" s="101" customFormat="1" ht="12.75">
      <c r="A312" s="24" t="s">
        <v>243</v>
      </c>
      <c r="B312" s="6"/>
      <c r="C312" s="11"/>
      <c r="D312" s="43">
        <f>E312+F312+G312</f>
        <v>2494.7000000000003</v>
      </c>
      <c r="E312" s="43"/>
      <c r="F312" s="43">
        <v>2419.9</v>
      </c>
      <c r="G312" s="43">
        <v>74.8</v>
      </c>
      <c r="H312" s="43">
        <v>0</v>
      </c>
      <c r="I312" s="76">
        <f t="shared" si="25"/>
        <v>0</v>
      </c>
      <c r="J312" s="43"/>
      <c r="K312" s="43">
        <v>0</v>
      </c>
      <c r="L312" s="43"/>
      <c r="M312" s="76">
        <f t="shared" si="26"/>
        <v>0</v>
      </c>
      <c r="N312" s="43"/>
      <c r="O312" s="43">
        <v>0</v>
      </c>
      <c r="P312" s="43"/>
    </row>
    <row r="313" spans="1:16" s="101" customFormat="1" ht="12.75">
      <c r="A313" s="1" t="s">
        <v>130</v>
      </c>
      <c r="B313" s="6"/>
      <c r="C313" s="34"/>
      <c r="D313" s="43"/>
      <c r="E313" s="43"/>
      <c r="F313" s="43"/>
      <c r="G313" s="43"/>
      <c r="H313" s="43"/>
      <c r="I313" s="76"/>
      <c r="J313" s="43"/>
      <c r="K313" s="43"/>
      <c r="L313" s="43"/>
      <c r="M313" s="76"/>
      <c r="N313" s="43"/>
      <c r="O313" s="43"/>
      <c r="P313" s="43"/>
    </row>
    <row r="314" spans="1:16" s="101" customFormat="1" ht="12.75">
      <c r="A314" s="3" t="s">
        <v>244</v>
      </c>
      <c r="B314" s="6"/>
      <c r="C314" s="34"/>
      <c r="D314" s="43">
        <f>E314+F314+G314</f>
        <v>638.7</v>
      </c>
      <c r="E314" s="43"/>
      <c r="F314" s="43">
        <v>619.5</v>
      </c>
      <c r="G314" s="43">
        <v>19.2</v>
      </c>
      <c r="H314" s="43">
        <v>0</v>
      </c>
      <c r="I314" s="76">
        <f t="shared" si="25"/>
        <v>0</v>
      </c>
      <c r="J314" s="43"/>
      <c r="K314" s="43">
        <v>0</v>
      </c>
      <c r="L314" s="43"/>
      <c r="M314" s="76">
        <f t="shared" si="26"/>
        <v>0</v>
      </c>
      <c r="N314" s="43"/>
      <c r="O314" s="43">
        <v>0</v>
      </c>
      <c r="P314" s="43"/>
    </row>
    <row r="315" spans="1:16" s="101" customFormat="1" ht="12.75">
      <c r="A315" s="24" t="s">
        <v>239</v>
      </c>
      <c r="B315" s="6"/>
      <c r="C315" s="34"/>
      <c r="D315" s="43">
        <f>E315+F315+G315</f>
        <v>862.5</v>
      </c>
      <c r="E315" s="43"/>
      <c r="F315" s="43">
        <v>836.6</v>
      </c>
      <c r="G315" s="43">
        <v>25.9</v>
      </c>
      <c r="H315" s="43">
        <v>0</v>
      </c>
      <c r="I315" s="76">
        <f t="shared" si="25"/>
        <v>0</v>
      </c>
      <c r="J315" s="43"/>
      <c r="K315" s="43">
        <v>0</v>
      </c>
      <c r="L315" s="43"/>
      <c r="M315" s="76">
        <f t="shared" si="26"/>
        <v>0</v>
      </c>
      <c r="N315" s="43"/>
      <c r="O315" s="43">
        <v>0</v>
      </c>
      <c r="P315" s="43"/>
    </row>
    <row r="316" spans="1:16" s="101" customFormat="1" ht="12.75">
      <c r="A316" s="24" t="s">
        <v>303</v>
      </c>
      <c r="B316" s="9"/>
      <c r="C316" s="2"/>
      <c r="D316" s="43">
        <f>E316+F316+G316</f>
        <v>762.6</v>
      </c>
      <c r="E316" s="43"/>
      <c r="F316" s="43">
        <v>739.7</v>
      </c>
      <c r="G316" s="43">
        <v>22.9</v>
      </c>
      <c r="H316" s="43">
        <v>0</v>
      </c>
      <c r="I316" s="76">
        <f t="shared" si="25"/>
        <v>0</v>
      </c>
      <c r="J316" s="43"/>
      <c r="K316" s="43">
        <v>0</v>
      </c>
      <c r="L316" s="43"/>
      <c r="M316" s="76">
        <f t="shared" si="26"/>
        <v>0</v>
      </c>
      <c r="N316" s="43"/>
      <c r="O316" s="43">
        <v>0</v>
      </c>
      <c r="P316" s="43"/>
    </row>
    <row r="317" spans="1:16" s="101" customFormat="1" ht="12.75">
      <c r="A317" s="1" t="s">
        <v>131</v>
      </c>
      <c r="B317" s="107"/>
      <c r="C317" s="11"/>
      <c r="D317" s="43"/>
      <c r="E317" s="43"/>
      <c r="F317" s="43"/>
      <c r="G317" s="43"/>
      <c r="H317" s="43"/>
      <c r="I317" s="76"/>
      <c r="J317" s="43"/>
      <c r="K317" s="49"/>
      <c r="L317" s="43"/>
      <c r="M317" s="76"/>
      <c r="N317" s="43"/>
      <c r="O317" s="49"/>
      <c r="P317" s="43"/>
    </row>
    <row r="318" spans="1:16" s="101" customFormat="1" ht="25.5">
      <c r="A318" s="3" t="s">
        <v>202</v>
      </c>
      <c r="B318" s="107"/>
      <c r="C318" s="11"/>
      <c r="D318" s="43">
        <f>E318+F318+G318</f>
        <v>5563.299999999999</v>
      </c>
      <c r="E318" s="43"/>
      <c r="F318" s="43">
        <v>5396.4</v>
      </c>
      <c r="G318" s="43">
        <v>166.9</v>
      </c>
      <c r="H318" s="43">
        <v>3200</v>
      </c>
      <c r="I318" s="76">
        <f t="shared" si="25"/>
        <v>2127.8</v>
      </c>
      <c r="J318" s="43"/>
      <c r="K318" s="43">
        <v>2063.9</v>
      </c>
      <c r="L318" s="43">
        <v>63.9</v>
      </c>
      <c r="M318" s="76">
        <f t="shared" si="26"/>
        <v>2127.8</v>
      </c>
      <c r="N318" s="43"/>
      <c r="O318" s="43">
        <v>2063.9</v>
      </c>
      <c r="P318" s="43">
        <v>63.9</v>
      </c>
    </row>
    <row r="319" spans="1:16" s="102" customFormat="1" ht="12.75">
      <c r="A319" s="54" t="s">
        <v>319</v>
      </c>
      <c r="B319" s="121"/>
      <c r="C319" s="52"/>
      <c r="D319" s="53"/>
      <c r="E319" s="53"/>
      <c r="F319" s="53"/>
      <c r="G319" s="53"/>
      <c r="H319" s="53"/>
      <c r="I319" s="80"/>
      <c r="J319" s="53"/>
      <c r="K319" s="53"/>
      <c r="L319" s="53"/>
      <c r="M319" s="80">
        <f>N319+O319+P319</f>
        <v>2683.9</v>
      </c>
      <c r="N319" s="53"/>
      <c r="O319" s="53">
        <v>2603.4</v>
      </c>
      <c r="P319" s="53">
        <v>80.5</v>
      </c>
    </row>
    <row r="320" spans="1:16" s="101" customFormat="1" ht="25.5">
      <c r="A320" s="3" t="s">
        <v>86</v>
      </c>
      <c r="B320" s="107"/>
      <c r="C320" s="11"/>
      <c r="D320" s="43">
        <f>E320+F320+G320</f>
        <v>39942.200000000004</v>
      </c>
      <c r="E320" s="43"/>
      <c r="F320" s="43">
        <v>38743.9</v>
      </c>
      <c r="G320" s="43">
        <v>1198.3</v>
      </c>
      <c r="H320" s="43">
        <v>15500</v>
      </c>
      <c r="I320" s="76">
        <f t="shared" si="25"/>
        <v>0</v>
      </c>
      <c r="J320" s="43"/>
      <c r="K320" s="43">
        <v>0</v>
      </c>
      <c r="L320" s="43"/>
      <c r="M320" s="76">
        <f t="shared" si="26"/>
        <v>0</v>
      </c>
      <c r="N320" s="43"/>
      <c r="O320" s="43">
        <v>0</v>
      </c>
      <c r="P320" s="43"/>
    </row>
    <row r="321" spans="1:16" s="102" customFormat="1" ht="12.75">
      <c r="A321" s="54" t="s">
        <v>319</v>
      </c>
      <c r="B321" s="121"/>
      <c r="C321" s="52"/>
      <c r="D321" s="53"/>
      <c r="E321" s="53"/>
      <c r="F321" s="53"/>
      <c r="G321" s="53"/>
      <c r="H321" s="53"/>
      <c r="I321" s="80"/>
      <c r="J321" s="53"/>
      <c r="K321" s="53"/>
      <c r="L321" s="53"/>
      <c r="M321" s="80">
        <f>N321+O321+P321</f>
        <v>23725.8</v>
      </c>
      <c r="N321" s="53"/>
      <c r="O321" s="53">
        <v>23014</v>
      </c>
      <c r="P321" s="53">
        <v>711.8</v>
      </c>
    </row>
    <row r="322" spans="1:16" s="101" customFormat="1" ht="12.75">
      <c r="A322" s="3" t="s">
        <v>149</v>
      </c>
      <c r="B322" s="6"/>
      <c r="C322" s="11"/>
      <c r="D322" s="43">
        <f>E322+F322+G322</f>
        <v>7481.9</v>
      </c>
      <c r="E322" s="43"/>
      <c r="F322" s="43">
        <v>7257.4</v>
      </c>
      <c r="G322" s="43">
        <v>224.5</v>
      </c>
      <c r="H322" s="43">
        <v>0</v>
      </c>
      <c r="I322" s="76">
        <f t="shared" si="25"/>
        <v>0</v>
      </c>
      <c r="J322" s="43"/>
      <c r="K322" s="43">
        <v>0</v>
      </c>
      <c r="L322" s="43"/>
      <c r="M322" s="76">
        <f t="shared" si="26"/>
        <v>0</v>
      </c>
      <c r="N322" s="43"/>
      <c r="O322" s="43">
        <v>0</v>
      </c>
      <c r="P322" s="43"/>
    </row>
    <row r="323" spans="1:16" s="101" customFormat="1" ht="12.75">
      <c r="A323" s="1" t="s">
        <v>178</v>
      </c>
      <c r="B323" s="6"/>
      <c r="C323" s="11"/>
      <c r="D323" s="43"/>
      <c r="E323" s="43"/>
      <c r="F323" s="43"/>
      <c r="G323" s="43"/>
      <c r="H323" s="43"/>
      <c r="I323" s="76"/>
      <c r="J323" s="43"/>
      <c r="K323" s="43"/>
      <c r="L323" s="43"/>
      <c r="M323" s="76"/>
      <c r="N323" s="43"/>
      <c r="O323" s="43"/>
      <c r="P323" s="43"/>
    </row>
    <row r="324" spans="1:16" s="101" customFormat="1" ht="12.75">
      <c r="A324" s="3" t="s">
        <v>15</v>
      </c>
      <c r="B324" s="6"/>
      <c r="C324" s="11"/>
      <c r="D324" s="43">
        <f>E324+F324+G324</f>
        <v>7795.299999999999</v>
      </c>
      <c r="E324" s="43"/>
      <c r="F324" s="43">
        <v>7561.4</v>
      </c>
      <c r="G324" s="43">
        <v>233.9</v>
      </c>
      <c r="H324" s="43">
        <v>0</v>
      </c>
      <c r="I324" s="76">
        <f t="shared" si="25"/>
        <v>0</v>
      </c>
      <c r="J324" s="43"/>
      <c r="K324" s="43">
        <v>0</v>
      </c>
      <c r="L324" s="43"/>
      <c r="M324" s="76">
        <f t="shared" si="26"/>
        <v>0</v>
      </c>
      <c r="N324" s="43"/>
      <c r="O324" s="43">
        <v>0</v>
      </c>
      <c r="P324" s="43"/>
    </row>
    <row r="325" spans="1:16" s="101" customFormat="1" ht="25.5">
      <c r="A325" s="105" t="s">
        <v>152</v>
      </c>
      <c r="B325" s="9"/>
      <c r="C325" s="34"/>
      <c r="D325" s="42">
        <f>D326+D327</f>
        <v>10423.9</v>
      </c>
      <c r="E325" s="42">
        <f>E326+E327</f>
        <v>0</v>
      </c>
      <c r="F325" s="42">
        <f>F326+F327</f>
        <v>10423.9</v>
      </c>
      <c r="G325" s="42">
        <f>G326+G327</f>
        <v>0</v>
      </c>
      <c r="H325" s="42">
        <f>H326+H327</f>
        <v>1494</v>
      </c>
      <c r="I325" s="78">
        <f>J325+K325+L325</f>
        <v>1494</v>
      </c>
      <c r="J325" s="42">
        <f>J326+J327</f>
        <v>0</v>
      </c>
      <c r="K325" s="42">
        <f>K326+K327</f>
        <v>1494</v>
      </c>
      <c r="L325" s="42">
        <f>L326+L327</f>
        <v>0</v>
      </c>
      <c r="M325" s="78">
        <f>N325+O325+P325</f>
        <v>1494</v>
      </c>
      <c r="N325" s="42">
        <f>N326+N327</f>
        <v>0</v>
      </c>
      <c r="O325" s="42">
        <f>O326+O327</f>
        <v>1494</v>
      </c>
      <c r="P325" s="42">
        <f>P326+P327</f>
        <v>0</v>
      </c>
    </row>
    <row r="326" spans="1:16" s="101" customFormat="1" ht="18" customHeight="1">
      <c r="A326" s="3" t="s">
        <v>91</v>
      </c>
      <c r="B326" s="6"/>
      <c r="C326" s="34"/>
      <c r="D326" s="43">
        <f>E326+F326+G326</f>
        <v>5000</v>
      </c>
      <c r="E326" s="43"/>
      <c r="F326" s="43">
        <v>5000</v>
      </c>
      <c r="G326" s="43"/>
      <c r="H326" s="43">
        <v>1494</v>
      </c>
      <c r="I326" s="76">
        <f>J326+K326+L326</f>
        <v>1494</v>
      </c>
      <c r="J326" s="43"/>
      <c r="K326" s="43">
        <v>1494</v>
      </c>
      <c r="L326" s="43"/>
      <c r="M326" s="76">
        <f>N326+O326+P326</f>
        <v>1494</v>
      </c>
      <c r="N326" s="43"/>
      <c r="O326" s="43">
        <v>1494</v>
      </c>
      <c r="P326" s="43"/>
    </row>
    <row r="327" spans="1:16" s="101" customFormat="1" ht="18" customHeight="1">
      <c r="A327" s="3" t="s">
        <v>311</v>
      </c>
      <c r="B327" s="6"/>
      <c r="C327" s="34"/>
      <c r="D327" s="43">
        <f>E327+F327+G327</f>
        <v>5423.9</v>
      </c>
      <c r="E327" s="43"/>
      <c r="F327" s="43">
        <v>5423.9</v>
      </c>
      <c r="G327" s="43"/>
      <c r="H327" s="43">
        <v>0</v>
      </c>
      <c r="I327" s="76">
        <f>J327+K327+L327</f>
        <v>0</v>
      </c>
      <c r="J327" s="43"/>
      <c r="K327" s="49"/>
      <c r="L327" s="43"/>
      <c r="M327" s="76">
        <f>N327+O327+P327</f>
        <v>0</v>
      </c>
      <c r="N327" s="43"/>
      <c r="O327" s="43">
        <v>0</v>
      </c>
      <c r="P327" s="43"/>
    </row>
    <row r="328" spans="1:16" s="101" customFormat="1" ht="38.25">
      <c r="A328" s="10" t="s">
        <v>294</v>
      </c>
      <c r="B328" s="9" t="s">
        <v>118</v>
      </c>
      <c r="C328" s="76"/>
      <c r="D328" s="42">
        <f>D329+D331+D342</f>
        <v>227508</v>
      </c>
      <c r="E328" s="42">
        <f>E329+E331+E342</f>
        <v>0</v>
      </c>
      <c r="F328" s="42">
        <f>F329+F331+F342</f>
        <v>227218</v>
      </c>
      <c r="G328" s="42">
        <f>G329+G331+G342</f>
        <v>290</v>
      </c>
      <c r="H328" s="42">
        <f>H329+H331+H342</f>
        <v>16567.1</v>
      </c>
      <c r="I328" s="78">
        <f>J328+K328+L328</f>
        <v>1259.06</v>
      </c>
      <c r="J328" s="42">
        <f>J329+J331+J342</f>
        <v>0</v>
      </c>
      <c r="K328" s="42">
        <f>K329+K331+K342</f>
        <v>1257.06</v>
      </c>
      <c r="L328" s="42">
        <f>L329+L331+L342</f>
        <v>2</v>
      </c>
      <c r="M328" s="78">
        <f>N328+O328+P328</f>
        <v>1259.1000000000001</v>
      </c>
      <c r="N328" s="42">
        <f>N329+N331+N342</f>
        <v>0</v>
      </c>
      <c r="O328" s="42">
        <f>O329+O331+O342</f>
        <v>1257.1000000000001</v>
      </c>
      <c r="P328" s="42">
        <f>P329+P331+P342</f>
        <v>2</v>
      </c>
    </row>
    <row r="329" spans="1:16" s="101" customFormat="1" ht="12.75">
      <c r="A329" s="10" t="s">
        <v>180</v>
      </c>
      <c r="B329" s="9"/>
      <c r="C329" s="2" t="s">
        <v>181</v>
      </c>
      <c r="D329" s="42">
        <f>D330</f>
        <v>19986</v>
      </c>
      <c r="E329" s="42">
        <f>E330</f>
        <v>0</v>
      </c>
      <c r="F329" s="42">
        <f>F330</f>
        <v>19986</v>
      </c>
      <c r="G329" s="42">
        <f>G330</f>
        <v>0</v>
      </c>
      <c r="H329" s="42">
        <f>H330</f>
        <v>0</v>
      </c>
      <c r="I329" s="78">
        <f>J329+K329+L329</f>
        <v>0</v>
      </c>
      <c r="J329" s="42">
        <f>J330</f>
        <v>0</v>
      </c>
      <c r="K329" s="42">
        <f>K330</f>
        <v>0</v>
      </c>
      <c r="L329" s="42">
        <f>L330</f>
        <v>0</v>
      </c>
      <c r="M329" s="78">
        <f>N329+O329+P329</f>
        <v>0</v>
      </c>
      <c r="N329" s="42">
        <f>N330</f>
        <v>0</v>
      </c>
      <c r="O329" s="42">
        <f>O330</f>
        <v>0</v>
      </c>
      <c r="P329" s="42">
        <f>P330</f>
        <v>0</v>
      </c>
    </row>
    <row r="330" spans="1:16" s="101" customFormat="1" ht="25.5">
      <c r="A330" s="25" t="s">
        <v>209</v>
      </c>
      <c r="B330" s="6"/>
      <c r="C330" s="76"/>
      <c r="D330" s="43">
        <f>E330+F330+G330</f>
        <v>19986</v>
      </c>
      <c r="E330" s="43"/>
      <c r="F330" s="43">
        <v>19986</v>
      </c>
      <c r="G330" s="43"/>
      <c r="H330" s="43">
        <v>0</v>
      </c>
      <c r="I330" s="76">
        <f>J330+K330+L330</f>
        <v>0</v>
      </c>
      <c r="J330" s="43"/>
      <c r="K330" s="43">
        <v>0</v>
      </c>
      <c r="L330" s="43"/>
      <c r="M330" s="76">
        <f>N330+O330+P330</f>
        <v>0</v>
      </c>
      <c r="N330" s="43"/>
      <c r="O330" s="43">
        <v>0</v>
      </c>
      <c r="P330" s="43"/>
    </row>
    <row r="331" spans="1:16" s="101" customFormat="1" ht="25.5">
      <c r="A331" s="10" t="s">
        <v>111</v>
      </c>
      <c r="B331" s="9"/>
      <c r="C331" s="2" t="s">
        <v>112</v>
      </c>
      <c r="D331" s="44">
        <f>D332+D336</f>
        <v>61941</v>
      </c>
      <c r="E331" s="44">
        <f>E332+E336</f>
        <v>0</v>
      </c>
      <c r="F331" s="44">
        <f>F332+F336</f>
        <v>61651</v>
      </c>
      <c r="G331" s="44">
        <f>G332+G336</f>
        <v>290</v>
      </c>
      <c r="H331" s="44">
        <f>H332+H336</f>
        <v>13367.6</v>
      </c>
      <c r="I331" s="78">
        <f aca="true" t="shared" si="27" ref="I331:I336">J331+K331+L331</f>
        <v>1259.06</v>
      </c>
      <c r="J331" s="44">
        <f>J332+J336</f>
        <v>0</v>
      </c>
      <c r="K331" s="44">
        <f>K332+K336</f>
        <v>1257.06</v>
      </c>
      <c r="L331" s="44">
        <f>L332+L336</f>
        <v>2</v>
      </c>
      <c r="M331" s="78">
        <f aca="true" t="shared" si="28" ref="M331:M358">N331+O331+P331</f>
        <v>1259.1000000000001</v>
      </c>
      <c r="N331" s="44">
        <f>N332+N336</f>
        <v>0</v>
      </c>
      <c r="O331" s="44">
        <f>O332+O336</f>
        <v>1257.1000000000001</v>
      </c>
      <c r="P331" s="44">
        <f>P332+P336</f>
        <v>2</v>
      </c>
    </row>
    <row r="332" spans="1:16" s="101" customFormat="1" ht="12.75">
      <c r="A332" s="99" t="s">
        <v>138</v>
      </c>
      <c r="B332" s="9"/>
      <c r="C332" s="7"/>
      <c r="D332" s="42">
        <f>SUM(D333:D335)</f>
        <v>29003.399999999998</v>
      </c>
      <c r="E332" s="42">
        <f>SUM(E333:E335)</f>
        <v>0</v>
      </c>
      <c r="F332" s="42">
        <f>SUM(F333:F335)</f>
        <v>28713.399999999998</v>
      </c>
      <c r="G332" s="42">
        <f>SUM(G333:G335)</f>
        <v>290</v>
      </c>
      <c r="H332" s="42">
        <f>SUM(H333:H335)</f>
        <v>202.2</v>
      </c>
      <c r="I332" s="78">
        <f t="shared" si="27"/>
        <v>204.2</v>
      </c>
      <c r="J332" s="42">
        <f>SUM(J333:J335)</f>
        <v>0</v>
      </c>
      <c r="K332" s="42">
        <f>SUM(K333:K335)</f>
        <v>202.2</v>
      </c>
      <c r="L332" s="42">
        <f>SUM(L333:L335)</f>
        <v>2</v>
      </c>
      <c r="M332" s="78">
        <f t="shared" si="28"/>
        <v>204.2</v>
      </c>
      <c r="N332" s="42">
        <f>SUM(N333:N335)</f>
        <v>0</v>
      </c>
      <c r="O332" s="42">
        <f>SUM(O333:O335)</f>
        <v>202.2</v>
      </c>
      <c r="P332" s="42">
        <f>SUM(P333:P335)</f>
        <v>2</v>
      </c>
    </row>
    <row r="333" spans="1:16" ht="12.75">
      <c r="A333" s="21" t="s">
        <v>173</v>
      </c>
      <c r="B333" s="9"/>
      <c r="C333" s="6"/>
      <c r="D333" s="43">
        <f>E333+F333+G333</f>
        <v>18278.6</v>
      </c>
      <c r="E333" s="43"/>
      <c r="F333" s="43">
        <v>18095.8</v>
      </c>
      <c r="G333" s="43">
        <v>182.8</v>
      </c>
      <c r="H333" s="43">
        <v>0</v>
      </c>
      <c r="I333" s="76">
        <f t="shared" si="27"/>
        <v>0</v>
      </c>
      <c r="J333" s="43"/>
      <c r="K333" s="43">
        <v>0</v>
      </c>
      <c r="L333" s="43"/>
      <c r="M333" s="76">
        <f t="shared" si="28"/>
        <v>0</v>
      </c>
      <c r="N333" s="43"/>
      <c r="O333" s="43">
        <v>0</v>
      </c>
      <c r="P333" s="43"/>
    </row>
    <row r="334" spans="1:16" ht="25.5">
      <c r="A334" s="31" t="s">
        <v>283</v>
      </c>
      <c r="B334" s="9"/>
      <c r="C334" s="6"/>
      <c r="D334" s="43">
        <f>E334+F334+G334</f>
        <v>10000</v>
      </c>
      <c r="E334" s="43"/>
      <c r="F334" s="43">
        <v>9900</v>
      </c>
      <c r="G334" s="43">
        <v>100</v>
      </c>
      <c r="H334" s="43">
        <v>0</v>
      </c>
      <c r="I334" s="76">
        <f t="shared" si="27"/>
        <v>0</v>
      </c>
      <c r="J334" s="43"/>
      <c r="K334" s="43">
        <v>0</v>
      </c>
      <c r="L334" s="43">
        <v>0</v>
      </c>
      <c r="M334" s="76">
        <f t="shared" si="28"/>
        <v>0</v>
      </c>
      <c r="N334" s="43"/>
      <c r="O334" s="43">
        <v>0</v>
      </c>
      <c r="P334" s="43">
        <v>0</v>
      </c>
    </row>
    <row r="335" spans="1:16" ht="25.5">
      <c r="A335" s="31" t="s">
        <v>280</v>
      </c>
      <c r="B335" s="9"/>
      <c r="C335" s="6"/>
      <c r="D335" s="43">
        <f>E335+F335+G335</f>
        <v>724.8000000000001</v>
      </c>
      <c r="E335" s="43"/>
      <c r="F335" s="43">
        <v>717.6</v>
      </c>
      <c r="G335" s="43">
        <v>7.2</v>
      </c>
      <c r="H335" s="43">
        <v>202.2</v>
      </c>
      <c r="I335" s="76">
        <f t="shared" si="27"/>
        <v>204.2</v>
      </c>
      <c r="J335" s="43"/>
      <c r="K335" s="43">
        <v>202.2</v>
      </c>
      <c r="L335" s="43">
        <v>2</v>
      </c>
      <c r="M335" s="76">
        <f t="shared" si="28"/>
        <v>204.2</v>
      </c>
      <c r="N335" s="43"/>
      <c r="O335" s="43">
        <v>202.2</v>
      </c>
      <c r="P335" s="43">
        <v>2</v>
      </c>
    </row>
    <row r="336" spans="1:16" s="101" customFormat="1" ht="25.5">
      <c r="A336" s="1" t="s">
        <v>152</v>
      </c>
      <c r="B336" s="9"/>
      <c r="C336" s="7"/>
      <c r="D336" s="42">
        <f>SUM(D337:D341)</f>
        <v>32937.6</v>
      </c>
      <c r="E336" s="42">
        <f>SUM(E337:E341)</f>
        <v>0</v>
      </c>
      <c r="F336" s="42">
        <f>SUM(F337:F341)</f>
        <v>32937.6</v>
      </c>
      <c r="G336" s="42">
        <f>SUM(G337:G341)</f>
        <v>0</v>
      </c>
      <c r="H336" s="42">
        <f>SUM(H337:H341)</f>
        <v>13165.4</v>
      </c>
      <c r="I336" s="78">
        <f t="shared" si="27"/>
        <v>1054.86</v>
      </c>
      <c r="J336" s="42">
        <f>SUM(J337:J341)</f>
        <v>0</v>
      </c>
      <c r="K336" s="42">
        <f>SUM(K337:K341)</f>
        <v>1054.86</v>
      </c>
      <c r="L336" s="42">
        <f>SUM(L337:L341)</f>
        <v>0</v>
      </c>
      <c r="M336" s="78">
        <f t="shared" si="28"/>
        <v>1054.9</v>
      </c>
      <c r="N336" s="42">
        <f>SUM(N337:N341)</f>
        <v>0</v>
      </c>
      <c r="O336" s="42">
        <f>SUM(O337:O341)</f>
        <v>1054.9</v>
      </c>
      <c r="P336" s="42">
        <f>SUM(P337:P341)</f>
        <v>0</v>
      </c>
    </row>
    <row r="337" spans="1:16" s="101" customFormat="1" ht="39" customHeight="1">
      <c r="A337" s="3" t="s">
        <v>164</v>
      </c>
      <c r="B337" s="9"/>
      <c r="C337" s="7"/>
      <c r="D337" s="43">
        <f>E337+F337+G337</f>
        <v>20000</v>
      </c>
      <c r="E337" s="43"/>
      <c r="F337" s="43">
        <v>20000</v>
      </c>
      <c r="G337" s="43"/>
      <c r="H337" s="43">
        <v>10595.4</v>
      </c>
      <c r="I337" s="76">
        <f aca="true" t="shared" si="29" ref="I337:I346">J337+K337+L337</f>
        <v>0</v>
      </c>
      <c r="J337" s="43"/>
      <c r="K337" s="43">
        <v>0</v>
      </c>
      <c r="L337" s="43"/>
      <c r="M337" s="76">
        <f t="shared" si="28"/>
        <v>0</v>
      </c>
      <c r="N337" s="43"/>
      <c r="O337" s="43">
        <v>0</v>
      </c>
      <c r="P337" s="43"/>
    </row>
    <row r="338" spans="1:16" s="101" customFormat="1" ht="12.75">
      <c r="A338" s="5" t="s">
        <v>155</v>
      </c>
      <c r="B338" s="6"/>
      <c r="C338" s="7"/>
      <c r="D338" s="43">
        <f>E338+F338+G338</f>
        <v>1500</v>
      </c>
      <c r="E338" s="43"/>
      <c r="F338" s="43">
        <v>1500</v>
      </c>
      <c r="G338" s="43"/>
      <c r="H338" s="43">
        <v>1000</v>
      </c>
      <c r="I338" s="76">
        <f t="shared" si="29"/>
        <v>646.9</v>
      </c>
      <c r="J338" s="43"/>
      <c r="K338" s="43">
        <v>646.9</v>
      </c>
      <c r="L338" s="43"/>
      <c r="M338" s="76">
        <f t="shared" si="28"/>
        <v>646.9</v>
      </c>
      <c r="N338" s="43"/>
      <c r="O338" s="43">
        <v>646.9</v>
      </c>
      <c r="P338" s="43"/>
    </row>
    <row r="339" spans="1:16" s="101" customFormat="1" ht="25.5">
      <c r="A339" s="5" t="s">
        <v>197</v>
      </c>
      <c r="B339" s="6"/>
      <c r="C339" s="7"/>
      <c r="D339" s="43">
        <f>E339+F339+G339</f>
        <v>6407.6</v>
      </c>
      <c r="E339" s="43"/>
      <c r="F339" s="43">
        <v>6407.6</v>
      </c>
      <c r="G339" s="43"/>
      <c r="H339" s="43">
        <v>510</v>
      </c>
      <c r="I339" s="76">
        <f t="shared" si="29"/>
        <v>407.96</v>
      </c>
      <c r="J339" s="43"/>
      <c r="K339" s="43">
        <v>407.96</v>
      </c>
      <c r="L339" s="43"/>
      <c r="M339" s="76">
        <f t="shared" si="28"/>
        <v>408</v>
      </c>
      <c r="N339" s="43"/>
      <c r="O339" s="43">
        <v>408</v>
      </c>
      <c r="P339" s="43"/>
    </row>
    <row r="340" spans="1:16" ht="12.75">
      <c r="A340" s="25" t="s">
        <v>198</v>
      </c>
      <c r="B340" s="9"/>
      <c r="C340" s="6"/>
      <c r="D340" s="43">
        <f>E340+F340+G340</f>
        <v>2970</v>
      </c>
      <c r="E340" s="43"/>
      <c r="F340" s="43">
        <v>2970</v>
      </c>
      <c r="G340" s="43"/>
      <c r="H340" s="43">
        <v>0</v>
      </c>
      <c r="I340" s="76">
        <f t="shared" si="29"/>
        <v>0</v>
      </c>
      <c r="J340" s="43"/>
      <c r="K340" s="43">
        <v>0</v>
      </c>
      <c r="L340" s="43"/>
      <c r="M340" s="76">
        <f t="shared" si="28"/>
        <v>0</v>
      </c>
      <c r="N340" s="43"/>
      <c r="O340" s="43">
        <v>0</v>
      </c>
      <c r="P340" s="43"/>
    </row>
    <row r="341" spans="1:16" ht="12.75">
      <c r="A341" s="25" t="s">
        <v>9</v>
      </c>
      <c r="B341" s="9"/>
      <c r="C341" s="6"/>
      <c r="D341" s="43">
        <f>E341+F341+G341</f>
        <v>2060</v>
      </c>
      <c r="E341" s="43"/>
      <c r="F341" s="43">
        <v>2060</v>
      </c>
      <c r="G341" s="43"/>
      <c r="H341" s="43">
        <v>1060</v>
      </c>
      <c r="I341" s="76">
        <f t="shared" si="29"/>
        <v>0</v>
      </c>
      <c r="J341" s="43"/>
      <c r="K341" s="43">
        <v>0</v>
      </c>
      <c r="L341" s="43"/>
      <c r="M341" s="76">
        <f t="shared" si="28"/>
        <v>0</v>
      </c>
      <c r="N341" s="43"/>
      <c r="O341" s="43">
        <v>0</v>
      </c>
      <c r="P341" s="43"/>
    </row>
    <row r="342" spans="1:16" s="106" customFormat="1" ht="25.5">
      <c r="A342" s="10" t="s">
        <v>297</v>
      </c>
      <c r="B342" s="9"/>
      <c r="C342" s="2" t="s">
        <v>158</v>
      </c>
      <c r="D342" s="42">
        <f>D343+D345</f>
        <v>145581</v>
      </c>
      <c r="E342" s="42">
        <f>E343+E345</f>
        <v>0</v>
      </c>
      <c r="F342" s="42">
        <f>F343+F345</f>
        <v>145581</v>
      </c>
      <c r="G342" s="42">
        <f>G343+G345</f>
        <v>0</v>
      </c>
      <c r="H342" s="42">
        <f>H343+H345</f>
        <v>3199.5</v>
      </c>
      <c r="I342" s="78">
        <f t="shared" si="29"/>
        <v>0</v>
      </c>
      <c r="J342" s="42">
        <f>J343+J345</f>
        <v>0</v>
      </c>
      <c r="K342" s="42">
        <f>K343+K345</f>
        <v>0</v>
      </c>
      <c r="L342" s="42">
        <f>L343+L345</f>
        <v>0</v>
      </c>
      <c r="M342" s="78">
        <f t="shared" si="28"/>
        <v>0</v>
      </c>
      <c r="N342" s="42">
        <f>N343+N345</f>
        <v>0</v>
      </c>
      <c r="O342" s="42">
        <f>O343+O345</f>
        <v>0</v>
      </c>
      <c r="P342" s="42">
        <f>P343+P345</f>
        <v>0</v>
      </c>
    </row>
    <row r="343" spans="1:16" s="101" customFormat="1" ht="25.5">
      <c r="A343" s="10" t="s">
        <v>297</v>
      </c>
      <c r="B343" s="9"/>
      <c r="C343" s="76"/>
      <c r="D343" s="42">
        <f>D344</f>
        <v>3199.5</v>
      </c>
      <c r="E343" s="42">
        <f>E344</f>
        <v>0</v>
      </c>
      <c r="F343" s="42">
        <f>F344</f>
        <v>3199.5</v>
      </c>
      <c r="G343" s="42">
        <f>G344</f>
        <v>0</v>
      </c>
      <c r="H343" s="42">
        <f>H344</f>
        <v>3199.5</v>
      </c>
      <c r="I343" s="78">
        <f t="shared" si="29"/>
        <v>0</v>
      </c>
      <c r="J343" s="42">
        <f>J344</f>
        <v>0</v>
      </c>
      <c r="K343" s="42">
        <f>K344</f>
        <v>0</v>
      </c>
      <c r="L343" s="42">
        <f>L344</f>
        <v>0</v>
      </c>
      <c r="M343" s="78">
        <f t="shared" si="28"/>
        <v>0</v>
      </c>
      <c r="N343" s="42">
        <f>N344</f>
        <v>0</v>
      </c>
      <c r="O343" s="42">
        <f>O344</f>
        <v>0</v>
      </c>
      <c r="P343" s="42">
        <f>P344</f>
        <v>0</v>
      </c>
    </row>
    <row r="344" spans="1:16" s="101" customFormat="1" ht="38.25">
      <c r="A344" s="4" t="s">
        <v>53</v>
      </c>
      <c r="B344" s="6"/>
      <c r="C344" s="7"/>
      <c r="D344" s="43">
        <f>E344+F344+G344</f>
        <v>3199.5</v>
      </c>
      <c r="E344" s="43"/>
      <c r="F344" s="43">
        <v>3199.5</v>
      </c>
      <c r="G344" s="43"/>
      <c r="H344" s="43">
        <v>3199.5</v>
      </c>
      <c r="I344" s="76">
        <f t="shared" si="29"/>
        <v>0</v>
      </c>
      <c r="J344" s="43"/>
      <c r="K344" s="43">
        <v>0</v>
      </c>
      <c r="L344" s="43"/>
      <c r="M344" s="76">
        <f t="shared" si="28"/>
        <v>0</v>
      </c>
      <c r="N344" s="43"/>
      <c r="O344" s="43">
        <v>0</v>
      </c>
      <c r="P344" s="43"/>
    </row>
    <row r="345" spans="1:16" s="106" customFormat="1" ht="25.5">
      <c r="A345" s="99" t="s">
        <v>296</v>
      </c>
      <c r="B345" s="9"/>
      <c r="C345" s="2"/>
      <c r="D345" s="42">
        <f>D346</f>
        <v>142381.5</v>
      </c>
      <c r="E345" s="42">
        <f>E346</f>
        <v>0</v>
      </c>
      <c r="F345" s="42">
        <f>F346</f>
        <v>142381.5</v>
      </c>
      <c r="G345" s="42">
        <f>G346</f>
        <v>0</v>
      </c>
      <c r="H345" s="42">
        <f>H346</f>
        <v>0</v>
      </c>
      <c r="I345" s="78">
        <f>J345+K345+L345</f>
        <v>0</v>
      </c>
      <c r="J345" s="42">
        <f>J346</f>
        <v>0</v>
      </c>
      <c r="K345" s="42">
        <f>K346</f>
        <v>0</v>
      </c>
      <c r="L345" s="42">
        <f>L346</f>
        <v>0</v>
      </c>
      <c r="M345" s="78">
        <f t="shared" si="28"/>
        <v>0</v>
      </c>
      <c r="N345" s="42">
        <f>N346</f>
        <v>0</v>
      </c>
      <c r="O345" s="42">
        <f>O346</f>
        <v>0</v>
      </c>
      <c r="P345" s="42">
        <f>P346</f>
        <v>0</v>
      </c>
    </row>
    <row r="346" spans="1:16" s="101" customFormat="1" ht="12.75">
      <c r="A346" s="4" t="s">
        <v>206</v>
      </c>
      <c r="B346" s="6"/>
      <c r="C346" s="7"/>
      <c r="D346" s="43">
        <f>E346+F346+G346</f>
        <v>142381.5</v>
      </c>
      <c r="E346" s="43"/>
      <c r="F346" s="43">
        <v>142381.5</v>
      </c>
      <c r="G346" s="43"/>
      <c r="H346" s="43">
        <v>0</v>
      </c>
      <c r="I346" s="76">
        <f t="shared" si="29"/>
        <v>0</v>
      </c>
      <c r="J346" s="43"/>
      <c r="K346" s="43">
        <v>0</v>
      </c>
      <c r="L346" s="43"/>
      <c r="M346" s="76">
        <f t="shared" si="28"/>
        <v>0</v>
      </c>
      <c r="N346" s="43"/>
      <c r="O346" s="43">
        <v>0</v>
      </c>
      <c r="P346" s="43"/>
    </row>
    <row r="347" spans="1:16" s="101" customFormat="1" ht="24.75" customHeight="1">
      <c r="A347" s="10" t="s">
        <v>157</v>
      </c>
      <c r="B347" s="9" t="s">
        <v>119</v>
      </c>
      <c r="C347" s="2"/>
      <c r="D347" s="42">
        <f>D348</f>
        <v>20919.8</v>
      </c>
      <c r="E347" s="42">
        <f>E348</f>
        <v>0</v>
      </c>
      <c r="F347" s="42">
        <f>F348</f>
        <v>20919.8</v>
      </c>
      <c r="G347" s="42">
        <f>G348</f>
        <v>0</v>
      </c>
      <c r="H347" s="42">
        <f>H348</f>
        <v>0</v>
      </c>
      <c r="I347" s="78">
        <f aca="true" t="shared" si="30" ref="I347:I358">J347+K347+L347</f>
        <v>0</v>
      </c>
      <c r="J347" s="42">
        <f>J348</f>
        <v>0</v>
      </c>
      <c r="K347" s="42">
        <f>K348</f>
        <v>0</v>
      </c>
      <c r="L347" s="42">
        <f>L348</f>
        <v>0</v>
      </c>
      <c r="M347" s="78">
        <f t="shared" si="28"/>
        <v>0</v>
      </c>
      <c r="N347" s="42">
        <f>N348</f>
        <v>0</v>
      </c>
      <c r="O347" s="42">
        <f>O348</f>
        <v>0</v>
      </c>
      <c r="P347" s="42">
        <f>P348</f>
        <v>0</v>
      </c>
    </row>
    <row r="348" spans="1:16" s="101" customFormat="1" ht="25.5">
      <c r="A348" s="10" t="s">
        <v>111</v>
      </c>
      <c r="B348" s="9"/>
      <c r="C348" s="2" t="s">
        <v>112</v>
      </c>
      <c r="D348" s="44">
        <f>D349</f>
        <v>20919.8</v>
      </c>
      <c r="E348" s="44">
        <f>E349</f>
        <v>0</v>
      </c>
      <c r="F348" s="44">
        <f>F349</f>
        <v>20919.8</v>
      </c>
      <c r="G348" s="44">
        <f>G349</f>
        <v>0</v>
      </c>
      <c r="H348" s="44">
        <f>H349</f>
        <v>0</v>
      </c>
      <c r="I348" s="78">
        <f t="shared" si="30"/>
        <v>0</v>
      </c>
      <c r="J348" s="44">
        <f>J349</f>
        <v>0</v>
      </c>
      <c r="K348" s="44">
        <f>K349</f>
        <v>0</v>
      </c>
      <c r="L348" s="44">
        <f>L349</f>
        <v>0</v>
      </c>
      <c r="M348" s="78">
        <f t="shared" si="28"/>
        <v>0</v>
      </c>
      <c r="N348" s="44">
        <f>N349</f>
        <v>0</v>
      </c>
      <c r="O348" s="44">
        <f>O349</f>
        <v>0</v>
      </c>
      <c r="P348" s="44">
        <f>P349</f>
        <v>0</v>
      </c>
    </row>
    <row r="349" spans="1:16" s="101" customFormat="1" ht="25.5">
      <c r="A349" s="105" t="s">
        <v>152</v>
      </c>
      <c r="B349" s="9"/>
      <c r="C349" s="7"/>
      <c r="D349" s="42">
        <f>D350+D351</f>
        <v>20919.8</v>
      </c>
      <c r="E349" s="42">
        <f>E350+E351</f>
        <v>0</v>
      </c>
      <c r="F349" s="42">
        <f>F350+F351</f>
        <v>20919.8</v>
      </c>
      <c r="G349" s="42">
        <f>G350+G351</f>
        <v>0</v>
      </c>
      <c r="H349" s="42">
        <f>H350+H351</f>
        <v>0</v>
      </c>
      <c r="I349" s="78">
        <f t="shared" si="30"/>
        <v>0</v>
      </c>
      <c r="J349" s="42">
        <f>J350+J351</f>
        <v>0</v>
      </c>
      <c r="K349" s="42">
        <f>K350+K351</f>
        <v>0</v>
      </c>
      <c r="L349" s="42">
        <f>L350+L351</f>
        <v>0</v>
      </c>
      <c r="M349" s="78">
        <f t="shared" si="28"/>
        <v>0</v>
      </c>
      <c r="N349" s="42">
        <f>N350+N351</f>
        <v>0</v>
      </c>
      <c r="O349" s="42">
        <f>O350+O351</f>
        <v>0</v>
      </c>
      <c r="P349" s="42">
        <f>P350+P351</f>
        <v>0</v>
      </c>
    </row>
    <row r="350" spans="1:16" s="101" customFormat="1" ht="25.5">
      <c r="A350" s="3" t="s">
        <v>94</v>
      </c>
      <c r="B350" s="6"/>
      <c r="C350" s="7"/>
      <c r="D350" s="43">
        <f>E350+F350+G350</f>
        <v>10919.8</v>
      </c>
      <c r="E350" s="43"/>
      <c r="F350" s="43">
        <v>10919.8</v>
      </c>
      <c r="G350" s="43"/>
      <c r="H350" s="43">
        <v>0</v>
      </c>
      <c r="I350" s="76">
        <f t="shared" si="30"/>
        <v>0</v>
      </c>
      <c r="J350" s="43"/>
      <c r="K350" s="43">
        <v>0</v>
      </c>
      <c r="L350" s="43"/>
      <c r="M350" s="76">
        <f t="shared" si="28"/>
        <v>0</v>
      </c>
      <c r="N350" s="43"/>
      <c r="O350" s="43">
        <v>0</v>
      </c>
      <c r="P350" s="43"/>
    </row>
    <row r="351" spans="1:16" s="101" customFormat="1" ht="25.5">
      <c r="A351" s="3" t="s">
        <v>284</v>
      </c>
      <c r="B351" s="6"/>
      <c r="C351" s="7"/>
      <c r="D351" s="43">
        <f>E351+F351+G351</f>
        <v>10000</v>
      </c>
      <c r="E351" s="43"/>
      <c r="F351" s="43">
        <v>10000</v>
      </c>
      <c r="G351" s="43"/>
      <c r="H351" s="43">
        <v>0</v>
      </c>
      <c r="I351" s="76">
        <f t="shared" si="30"/>
        <v>0</v>
      </c>
      <c r="J351" s="43"/>
      <c r="K351" s="43">
        <v>0</v>
      </c>
      <c r="L351" s="43"/>
      <c r="M351" s="76">
        <f t="shared" si="28"/>
        <v>0</v>
      </c>
      <c r="N351" s="43"/>
      <c r="O351" s="43">
        <v>0</v>
      </c>
      <c r="P351" s="43"/>
    </row>
    <row r="352" spans="1:16" s="106" customFormat="1" ht="51">
      <c r="A352" s="1" t="s">
        <v>210</v>
      </c>
      <c r="B352" s="9" t="s">
        <v>59</v>
      </c>
      <c r="C352" s="2"/>
      <c r="D352" s="42">
        <f>D353</f>
        <v>5577.5</v>
      </c>
      <c r="E352" s="42">
        <f>E353</f>
        <v>0</v>
      </c>
      <c r="F352" s="42">
        <f>F353</f>
        <v>5577.5</v>
      </c>
      <c r="G352" s="42">
        <f>G353</f>
        <v>0</v>
      </c>
      <c r="H352" s="42">
        <f>H353</f>
        <v>0</v>
      </c>
      <c r="I352" s="78">
        <f t="shared" si="30"/>
        <v>0</v>
      </c>
      <c r="J352" s="42">
        <f>J353</f>
        <v>0</v>
      </c>
      <c r="K352" s="42">
        <f>K353</f>
        <v>0</v>
      </c>
      <c r="L352" s="42">
        <f>L353</f>
        <v>0</v>
      </c>
      <c r="M352" s="78">
        <f t="shared" si="28"/>
        <v>0</v>
      </c>
      <c r="N352" s="42">
        <f>N353</f>
        <v>0</v>
      </c>
      <c r="O352" s="42">
        <f>O353</f>
        <v>0</v>
      </c>
      <c r="P352" s="42">
        <f>P353</f>
        <v>0</v>
      </c>
    </row>
    <row r="353" spans="1:16" s="101" customFormat="1" ht="25.5">
      <c r="A353" s="10" t="s">
        <v>111</v>
      </c>
      <c r="B353" s="9"/>
      <c r="C353" s="2" t="s">
        <v>112</v>
      </c>
      <c r="D353" s="42">
        <f>D354</f>
        <v>5577.5</v>
      </c>
      <c r="E353" s="42">
        <f>E354</f>
        <v>0</v>
      </c>
      <c r="F353" s="42">
        <f>F354</f>
        <v>5577.5</v>
      </c>
      <c r="G353" s="42">
        <f>G354</f>
        <v>0</v>
      </c>
      <c r="H353" s="42">
        <f>H354</f>
        <v>0</v>
      </c>
      <c r="I353" s="78">
        <f t="shared" si="30"/>
        <v>0</v>
      </c>
      <c r="J353" s="42">
        <f>J354</f>
        <v>0</v>
      </c>
      <c r="K353" s="42">
        <f>K354</f>
        <v>0</v>
      </c>
      <c r="L353" s="42">
        <f>L354</f>
        <v>0</v>
      </c>
      <c r="M353" s="78">
        <f t="shared" si="28"/>
        <v>0</v>
      </c>
      <c r="N353" s="42">
        <f>N354</f>
        <v>0</v>
      </c>
      <c r="O353" s="42">
        <f>O354</f>
        <v>0</v>
      </c>
      <c r="P353" s="42">
        <f>P354</f>
        <v>0</v>
      </c>
    </row>
    <row r="354" spans="1:16" s="101" customFormat="1" ht="12.75">
      <c r="A354" s="99" t="s">
        <v>138</v>
      </c>
      <c r="B354" s="6"/>
      <c r="C354" s="7"/>
      <c r="D354" s="42">
        <f>SUM(D355:D358)</f>
        <v>5577.5</v>
      </c>
      <c r="E354" s="42">
        <f>SUM(E355:E358)</f>
        <v>0</v>
      </c>
      <c r="F354" s="42">
        <f>SUM(F355:F358)</f>
        <v>5577.5</v>
      </c>
      <c r="G354" s="42">
        <f>SUM(G355:G358)</f>
        <v>0</v>
      </c>
      <c r="H354" s="42">
        <f>SUM(H355:H358)</f>
        <v>0</v>
      </c>
      <c r="I354" s="78">
        <f t="shared" si="30"/>
        <v>0</v>
      </c>
      <c r="J354" s="42">
        <f>SUM(J355:J358)</f>
        <v>0</v>
      </c>
      <c r="K354" s="42">
        <f>SUM(K355:K358)</f>
        <v>0</v>
      </c>
      <c r="L354" s="42">
        <f>SUM(L355:L358)</f>
        <v>0</v>
      </c>
      <c r="M354" s="78">
        <f t="shared" si="28"/>
        <v>0</v>
      </c>
      <c r="N354" s="42">
        <f>SUM(N355:N358)</f>
        <v>0</v>
      </c>
      <c r="O354" s="42">
        <f>SUM(O355:O358)</f>
        <v>0</v>
      </c>
      <c r="P354" s="42">
        <f>SUM(P355:P358)</f>
        <v>0</v>
      </c>
    </row>
    <row r="355" spans="1:16" s="101" customFormat="1" ht="12.75">
      <c r="A355" s="27" t="s">
        <v>66</v>
      </c>
      <c r="B355" s="6"/>
      <c r="C355" s="7"/>
      <c r="D355" s="43">
        <f>E355+F355+G355</f>
        <v>1212.5</v>
      </c>
      <c r="E355" s="43"/>
      <c r="F355" s="43">
        <v>1212.5</v>
      </c>
      <c r="G355" s="43"/>
      <c r="H355" s="43">
        <v>0</v>
      </c>
      <c r="I355" s="76">
        <f t="shared" si="30"/>
        <v>0</v>
      </c>
      <c r="J355" s="43"/>
      <c r="K355" s="43">
        <v>0</v>
      </c>
      <c r="L355" s="43"/>
      <c r="M355" s="76">
        <f t="shared" si="28"/>
        <v>0</v>
      </c>
      <c r="N355" s="43"/>
      <c r="O355" s="43">
        <v>0</v>
      </c>
      <c r="P355" s="43"/>
    </row>
    <row r="356" spans="1:16" s="101" customFormat="1" ht="12.75">
      <c r="A356" s="27" t="s">
        <v>63</v>
      </c>
      <c r="B356" s="6"/>
      <c r="C356" s="7"/>
      <c r="D356" s="43">
        <f>E356+F356+G356</f>
        <v>1455</v>
      </c>
      <c r="E356" s="43"/>
      <c r="F356" s="43">
        <v>1455</v>
      </c>
      <c r="G356" s="43"/>
      <c r="H356" s="43">
        <v>0</v>
      </c>
      <c r="I356" s="76">
        <f t="shared" si="30"/>
        <v>0</v>
      </c>
      <c r="J356" s="43"/>
      <c r="K356" s="43">
        <v>0</v>
      </c>
      <c r="L356" s="43"/>
      <c r="M356" s="76">
        <f t="shared" si="28"/>
        <v>0</v>
      </c>
      <c r="N356" s="43"/>
      <c r="O356" s="43">
        <v>0</v>
      </c>
      <c r="P356" s="43"/>
    </row>
    <row r="357" spans="1:16" s="101" customFormat="1" ht="12.75">
      <c r="A357" s="27" t="s">
        <v>64</v>
      </c>
      <c r="B357" s="6"/>
      <c r="C357" s="7"/>
      <c r="D357" s="43">
        <f>E357+F357+G357</f>
        <v>1455</v>
      </c>
      <c r="E357" s="43"/>
      <c r="F357" s="43">
        <v>1455</v>
      </c>
      <c r="G357" s="43"/>
      <c r="H357" s="43">
        <v>0</v>
      </c>
      <c r="I357" s="76">
        <f t="shared" si="30"/>
        <v>0</v>
      </c>
      <c r="J357" s="43"/>
      <c r="K357" s="43">
        <v>0</v>
      </c>
      <c r="L357" s="43"/>
      <c r="M357" s="76">
        <f t="shared" si="28"/>
        <v>0</v>
      </c>
      <c r="N357" s="43"/>
      <c r="O357" s="43">
        <v>0</v>
      </c>
      <c r="P357" s="43"/>
    </row>
    <row r="358" spans="1:16" s="101" customFormat="1" ht="12.75">
      <c r="A358" s="27" t="s">
        <v>65</v>
      </c>
      <c r="B358" s="6"/>
      <c r="C358" s="7"/>
      <c r="D358" s="43">
        <f>E358+F358+G358</f>
        <v>1455</v>
      </c>
      <c r="E358" s="43"/>
      <c r="F358" s="43">
        <v>1455</v>
      </c>
      <c r="G358" s="43"/>
      <c r="H358" s="43">
        <v>0</v>
      </c>
      <c r="I358" s="76">
        <f t="shared" si="30"/>
        <v>0</v>
      </c>
      <c r="J358" s="43"/>
      <c r="K358" s="43">
        <v>0</v>
      </c>
      <c r="L358" s="43"/>
      <c r="M358" s="76">
        <f t="shared" si="28"/>
        <v>0</v>
      </c>
      <c r="N358" s="43"/>
      <c r="O358" s="43">
        <v>0</v>
      </c>
      <c r="P358" s="43"/>
    </row>
    <row r="359" spans="1:16" s="106" customFormat="1" ht="36.75" customHeight="1">
      <c r="A359" s="26" t="s">
        <v>182</v>
      </c>
      <c r="B359" s="9" t="s">
        <v>194</v>
      </c>
      <c r="C359" s="2"/>
      <c r="D359" s="42">
        <f>D360</f>
        <v>100</v>
      </c>
      <c r="E359" s="42">
        <f>E360</f>
        <v>0</v>
      </c>
      <c r="F359" s="42">
        <f>F360</f>
        <v>100</v>
      </c>
      <c r="G359" s="42">
        <f>G360</f>
        <v>0</v>
      </c>
      <c r="H359" s="42">
        <f>H360</f>
        <v>0</v>
      </c>
      <c r="I359" s="78">
        <f>J359+K359+L359</f>
        <v>0</v>
      </c>
      <c r="J359" s="42">
        <f>J360</f>
        <v>0</v>
      </c>
      <c r="K359" s="42">
        <f>K360</f>
        <v>0</v>
      </c>
      <c r="L359" s="42">
        <f>L360</f>
        <v>0</v>
      </c>
      <c r="M359" s="78">
        <f>N359+O359+P359</f>
        <v>0</v>
      </c>
      <c r="N359" s="42">
        <f>N360</f>
        <v>0</v>
      </c>
      <c r="O359" s="42">
        <f>O360</f>
        <v>0</v>
      </c>
      <c r="P359" s="42">
        <f>P360</f>
        <v>0</v>
      </c>
    </row>
    <row r="360" spans="1:16" s="106" customFormat="1" ht="12.75">
      <c r="A360" s="26" t="s">
        <v>115</v>
      </c>
      <c r="B360" s="9"/>
      <c r="C360" s="2" t="s">
        <v>116</v>
      </c>
      <c r="D360" s="42">
        <f>D361</f>
        <v>100</v>
      </c>
      <c r="E360" s="42">
        <f>E361</f>
        <v>0</v>
      </c>
      <c r="F360" s="42">
        <f>F361</f>
        <v>100</v>
      </c>
      <c r="G360" s="42">
        <f>G361</f>
        <v>0</v>
      </c>
      <c r="H360" s="42">
        <f>H361</f>
        <v>0</v>
      </c>
      <c r="I360" s="78">
        <f>J360+K360+L360</f>
        <v>0</v>
      </c>
      <c r="J360" s="42">
        <f>J361</f>
        <v>0</v>
      </c>
      <c r="K360" s="42">
        <f>K361</f>
        <v>0</v>
      </c>
      <c r="L360" s="42">
        <f>L361</f>
        <v>0</v>
      </c>
      <c r="M360" s="78">
        <f>N360+O360+P360</f>
        <v>0</v>
      </c>
      <c r="N360" s="42">
        <f>N361</f>
        <v>0</v>
      </c>
      <c r="O360" s="42">
        <f>O361</f>
        <v>0</v>
      </c>
      <c r="P360" s="42">
        <f>P361</f>
        <v>0</v>
      </c>
    </row>
    <row r="361" spans="1:16" s="106" customFormat="1" ht="25.5">
      <c r="A361" s="26" t="s">
        <v>195</v>
      </c>
      <c r="B361" s="9"/>
      <c r="C361" s="2"/>
      <c r="D361" s="42">
        <f>D362</f>
        <v>100</v>
      </c>
      <c r="E361" s="42">
        <f>E362</f>
        <v>0</v>
      </c>
      <c r="F361" s="42">
        <f>F362</f>
        <v>100</v>
      </c>
      <c r="G361" s="42">
        <f>G362</f>
        <v>0</v>
      </c>
      <c r="H361" s="42">
        <f>H362</f>
        <v>0</v>
      </c>
      <c r="I361" s="78">
        <f>J361+K361+L361</f>
        <v>0</v>
      </c>
      <c r="J361" s="42">
        <f>J362</f>
        <v>0</v>
      </c>
      <c r="K361" s="42">
        <f>K362</f>
        <v>0</v>
      </c>
      <c r="L361" s="42">
        <f>L362</f>
        <v>0</v>
      </c>
      <c r="M361" s="78">
        <f>N361+O361+P361</f>
        <v>0</v>
      </c>
      <c r="N361" s="42">
        <f>N362</f>
        <v>0</v>
      </c>
      <c r="O361" s="42">
        <f>O362</f>
        <v>0</v>
      </c>
      <c r="P361" s="42">
        <f>P362</f>
        <v>0</v>
      </c>
    </row>
    <row r="362" spans="1:16" s="101" customFormat="1" ht="25.5">
      <c r="A362" s="27" t="s">
        <v>211</v>
      </c>
      <c r="B362" s="6"/>
      <c r="C362" s="7"/>
      <c r="D362" s="43">
        <f>E362+F362+G362</f>
        <v>100</v>
      </c>
      <c r="E362" s="43"/>
      <c r="F362" s="43">
        <v>100</v>
      </c>
      <c r="G362" s="43"/>
      <c r="H362" s="43">
        <v>0</v>
      </c>
      <c r="I362" s="76">
        <f>J362+K362+L362</f>
        <v>0</v>
      </c>
      <c r="J362" s="43"/>
      <c r="K362" s="43">
        <v>0</v>
      </c>
      <c r="L362" s="43"/>
      <c r="M362" s="76">
        <f>N362+O362+P362</f>
        <v>0</v>
      </c>
      <c r="N362" s="43"/>
      <c r="O362" s="43">
        <v>0</v>
      </c>
      <c r="P362" s="43"/>
    </row>
    <row r="363" spans="1:16" s="101" customFormat="1" ht="25.5" customHeight="1">
      <c r="A363" s="1" t="s">
        <v>146</v>
      </c>
      <c r="B363" s="9" t="s">
        <v>120</v>
      </c>
      <c r="C363" s="76"/>
      <c r="D363" s="42">
        <f>D364+D372</f>
        <v>64289</v>
      </c>
      <c r="E363" s="42">
        <f>E364+E372</f>
        <v>0</v>
      </c>
      <c r="F363" s="42">
        <f>F364+F372</f>
        <v>62877.1</v>
      </c>
      <c r="G363" s="42">
        <f>G364+G372</f>
        <v>1411.9</v>
      </c>
      <c r="H363" s="42">
        <f>H364+H372</f>
        <v>25133.1</v>
      </c>
      <c r="I363" s="78">
        <f>J363+K363+L363</f>
        <v>8599.5</v>
      </c>
      <c r="J363" s="42">
        <f>J364+J372</f>
        <v>0</v>
      </c>
      <c r="K363" s="42">
        <f>K364+K372</f>
        <v>8599.5</v>
      </c>
      <c r="L363" s="42">
        <f>L364+L372</f>
        <v>0</v>
      </c>
      <c r="M363" s="78">
        <f>N363+O363+P363</f>
        <v>8599.5</v>
      </c>
      <c r="N363" s="42">
        <f>N364+N372</f>
        <v>0</v>
      </c>
      <c r="O363" s="42">
        <f>O364+O372</f>
        <v>8599.5</v>
      </c>
      <c r="P363" s="42">
        <f>P364+P372</f>
        <v>0</v>
      </c>
    </row>
    <row r="364" spans="1:16" s="101" customFormat="1" ht="12.75">
      <c r="A364" s="10" t="s">
        <v>115</v>
      </c>
      <c r="B364" s="9"/>
      <c r="C364" s="2" t="s">
        <v>116</v>
      </c>
      <c r="D364" s="44">
        <f>D365</f>
        <v>47061.9</v>
      </c>
      <c r="E364" s="44">
        <f>E365</f>
        <v>0</v>
      </c>
      <c r="F364" s="44">
        <f>F365</f>
        <v>45650</v>
      </c>
      <c r="G364" s="44">
        <f>G365</f>
        <v>1411.9</v>
      </c>
      <c r="H364" s="44">
        <f>H365</f>
        <v>7980</v>
      </c>
      <c r="I364" s="78">
        <f>J364+K364+L364</f>
        <v>0</v>
      </c>
      <c r="J364" s="44">
        <f>J365</f>
        <v>0</v>
      </c>
      <c r="K364" s="44">
        <f>K365</f>
        <v>0</v>
      </c>
      <c r="L364" s="44">
        <f>L365</f>
        <v>0</v>
      </c>
      <c r="M364" s="78">
        <f aca="true" t="shared" si="31" ref="M364:M371">N364+O364+P364</f>
        <v>0</v>
      </c>
      <c r="N364" s="44">
        <f>N365</f>
        <v>0</v>
      </c>
      <c r="O364" s="44">
        <f>O365</f>
        <v>0</v>
      </c>
      <c r="P364" s="44">
        <f>P365</f>
        <v>0</v>
      </c>
    </row>
    <row r="365" spans="1:16" s="101" customFormat="1" ht="12.75">
      <c r="A365" s="99" t="s">
        <v>138</v>
      </c>
      <c r="B365" s="9"/>
      <c r="C365" s="34"/>
      <c r="D365" s="42">
        <f>SUM(D366:D371)</f>
        <v>47061.9</v>
      </c>
      <c r="E365" s="42">
        <f>SUM(E366:E371)</f>
        <v>0</v>
      </c>
      <c r="F365" s="42">
        <f>SUM(F366:F371)</f>
        <v>45650</v>
      </c>
      <c r="G365" s="42">
        <f>SUM(G366:G371)</f>
        <v>1411.9</v>
      </c>
      <c r="H365" s="42">
        <f>SUM(H366:H371)</f>
        <v>7980</v>
      </c>
      <c r="I365" s="78">
        <f>J365+K365+L365</f>
        <v>0</v>
      </c>
      <c r="J365" s="42">
        <f>SUM(J366:J371)</f>
        <v>0</v>
      </c>
      <c r="K365" s="42">
        <f>SUM(K366:K371)</f>
        <v>0</v>
      </c>
      <c r="L365" s="42">
        <f>SUM(L366:L371)</f>
        <v>0</v>
      </c>
      <c r="M365" s="78">
        <f t="shared" si="31"/>
        <v>0</v>
      </c>
      <c r="N365" s="42">
        <f>SUM(N366:N371)</f>
        <v>0</v>
      </c>
      <c r="O365" s="42">
        <f>SUM(O366:O371)</f>
        <v>0</v>
      </c>
      <c r="P365" s="42">
        <f>SUM(P366:P371)</f>
        <v>0</v>
      </c>
    </row>
    <row r="366" spans="1:16" s="101" customFormat="1" ht="12.75">
      <c r="A366" s="4" t="s">
        <v>54</v>
      </c>
      <c r="B366" s="6"/>
      <c r="C366" s="34"/>
      <c r="D366" s="43">
        <f aca="true" t="shared" si="32" ref="D366:D371">E366+F366+G366</f>
        <v>15000</v>
      </c>
      <c r="E366" s="43"/>
      <c r="F366" s="43">
        <v>14550</v>
      </c>
      <c r="G366" s="43">
        <v>450</v>
      </c>
      <c r="H366" s="43">
        <v>1400</v>
      </c>
      <c r="I366" s="76">
        <f aca="true" t="shared" si="33" ref="I366:I371">J366+K366+L366</f>
        <v>0</v>
      </c>
      <c r="J366" s="43"/>
      <c r="K366" s="43">
        <v>0</v>
      </c>
      <c r="L366" s="43">
        <v>0</v>
      </c>
      <c r="M366" s="76">
        <f t="shared" si="31"/>
        <v>0</v>
      </c>
      <c r="N366" s="43"/>
      <c r="O366" s="43">
        <v>0</v>
      </c>
      <c r="P366" s="43">
        <v>0</v>
      </c>
    </row>
    <row r="367" spans="1:16" s="101" customFormat="1" ht="12.75">
      <c r="A367" s="4" t="s">
        <v>55</v>
      </c>
      <c r="B367" s="6"/>
      <c r="C367" s="34"/>
      <c r="D367" s="43">
        <f t="shared" si="32"/>
        <v>15000</v>
      </c>
      <c r="E367" s="43"/>
      <c r="F367" s="43">
        <v>14550</v>
      </c>
      <c r="G367" s="43">
        <v>450</v>
      </c>
      <c r="H367" s="43">
        <v>300</v>
      </c>
      <c r="I367" s="76">
        <f t="shared" si="33"/>
        <v>0</v>
      </c>
      <c r="J367" s="43"/>
      <c r="K367" s="43">
        <v>0</v>
      </c>
      <c r="L367" s="43">
        <v>0</v>
      </c>
      <c r="M367" s="76">
        <f t="shared" si="31"/>
        <v>0</v>
      </c>
      <c r="N367" s="43"/>
      <c r="O367" s="43">
        <v>0</v>
      </c>
      <c r="P367" s="43">
        <v>0</v>
      </c>
    </row>
    <row r="368" spans="1:16" s="101" customFormat="1" ht="21" customHeight="1">
      <c r="A368" s="4" t="s">
        <v>56</v>
      </c>
      <c r="B368" s="6"/>
      <c r="C368" s="34"/>
      <c r="D368" s="43">
        <f t="shared" si="32"/>
        <v>1000</v>
      </c>
      <c r="E368" s="43"/>
      <c r="F368" s="43">
        <v>970</v>
      </c>
      <c r="G368" s="43">
        <v>30</v>
      </c>
      <c r="H368" s="43">
        <v>190</v>
      </c>
      <c r="I368" s="76">
        <f t="shared" si="33"/>
        <v>0</v>
      </c>
      <c r="J368" s="43"/>
      <c r="K368" s="43">
        <v>0</v>
      </c>
      <c r="L368" s="43">
        <v>0</v>
      </c>
      <c r="M368" s="76">
        <f t="shared" si="31"/>
        <v>0</v>
      </c>
      <c r="N368" s="43"/>
      <c r="O368" s="43">
        <v>0</v>
      </c>
      <c r="P368" s="43">
        <v>0</v>
      </c>
    </row>
    <row r="369" spans="1:16" s="101" customFormat="1" ht="25.5">
      <c r="A369" s="4" t="s">
        <v>57</v>
      </c>
      <c r="B369" s="6"/>
      <c r="C369" s="34"/>
      <c r="D369" s="43">
        <f t="shared" si="32"/>
        <v>1000</v>
      </c>
      <c r="E369" s="43"/>
      <c r="F369" s="43">
        <v>970</v>
      </c>
      <c r="G369" s="43">
        <v>30</v>
      </c>
      <c r="H369" s="43">
        <v>190</v>
      </c>
      <c r="I369" s="76">
        <f t="shared" si="33"/>
        <v>0</v>
      </c>
      <c r="J369" s="43"/>
      <c r="K369" s="43">
        <v>0</v>
      </c>
      <c r="L369" s="43">
        <v>0</v>
      </c>
      <c r="M369" s="76">
        <f t="shared" si="31"/>
        <v>0</v>
      </c>
      <c r="N369" s="43"/>
      <c r="O369" s="43">
        <v>0</v>
      </c>
      <c r="P369" s="43">
        <v>0</v>
      </c>
    </row>
    <row r="370" spans="1:16" s="101" customFormat="1" ht="25.5">
      <c r="A370" s="4" t="s">
        <v>58</v>
      </c>
      <c r="B370" s="6"/>
      <c r="C370" s="34"/>
      <c r="D370" s="43">
        <f t="shared" si="32"/>
        <v>12000</v>
      </c>
      <c r="E370" s="43"/>
      <c r="F370" s="43">
        <v>11640</v>
      </c>
      <c r="G370" s="43">
        <v>360</v>
      </c>
      <c r="H370" s="43">
        <v>5800</v>
      </c>
      <c r="I370" s="76">
        <f t="shared" si="33"/>
        <v>0</v>
      </c>
      <c r="J370" s="43"/>
      <c r="K370" s="43">
        <v>0</v>
      </c>
      <c r="L370" s="43">
        <v>0</v>
      </c>
      <c r="M370" s="76">
        <f t="shared" si="31"/>
        <v>0</v>
      </c>
      <c r="N370" s="43"/>
      <c r="O370" s="43">
        <v>0</v>
      </c>
      <c r="P370" s="43">
        <v>0</v>
      </c>
    </row>
    <row r="371" spans="1:16" s="101" customFormat="1" ht="38.25">
      <c r="A371" s="4" t="s">
        <v>11</v>
      </c>
      <c r="B371" s="6"/>
      <c r="C371" s="34"/>
      <c r="D371" s="43">
        <f t="shared" si="32"/>
        <v>3061.9</v>
      </c>
      <c r="E371" s="43"/>
      <c r="F371" s="43">
        <v>2970</v>
      </c>
      <c r="G371" s="43">
        <v>91.9</v>
      </c>
      <c r="H371" s="43">
        <v>100</v>
      </c>
      <c r="I371" s="76">
        <f t="shared" si="33"/>
        <v>0</v>
      </c>
      <c r="J371" s="43"/>
      <c r="K371" s="43">
        <v>0</v>
      </c>
      <c r="L371" s="43">
        <v>0</v>
      </c>
      <c r="M371" s="76">
        <f t="shared" si="31"/>
        <v>0</v>
      </c>
      <c r="N371" s="43"/>
      <c r="O371" s="43">
        <v>0</v>
      </c>
      <c r="P371" s="43">
        <v>0</v>
      </c>
    </row>
    <row r="372" spans="1:16" s="101" customFormat="1" ht="25.5">
      <c r="A372" s="10" t="s">
        <v>111</v>
      </c>
      <c r="B372" s="6"/>
      <c r="C372" s="2" t="s">
        <v>112</v>
      </c>
      <c r="D372" s="42">
        <f>D373</f>
        <v>17227.1</v>
      </c>
      <c r="E372" s="42">
        <f>E373</f>
        <v>0</v>
      </c>
      <c r="F372" s="42">
        <f>F373</f>
        <v>17227.1</v>
      </c>
      <c r="G372" s="42">
        <f>G373</f>
        <v>0</v>
      </c>
      <c r="H372" s="42">
        <f>H373</f>
        <v>17153.1</v>
      </c>
      <c r="I372" s="78">
        <f>J372+K372+L372</f>
        <v>8599.5</v>
      </c>
      <c r="J372" s="42">
        <f>J373</f>
        <v>0</v>
      </c>
      <c r="K372" s="42">
        <f>K373</f>
        <v>8599.5</v>
      </c>
      <c r="L372" s="42">
        <f>L373</f>
        <v>0</v>
      </c>
      <c r="M372" s="78">
        <f>N372+O372+P372</f>
        <v>8599.5</v>
      </c>
      <c r="N372" s="42">
        <f>N373</f>
        <v>0</v>
      </c>
      <c r="O372" s="42">
        <f>O373</f>
        <v>8599.5</v>
      </c>
      <c r="P372" s="42">
        <f>P373</f>
        <v>0</v>
      </c>
    </row>
    <row r="373" spans="1:16" s="101" customFormat="1" ht="25.5">
      <c r="A373" s="105" t="s">
        <v>152</v>
      </c>
      <c r="B373" s="9"/>
      <c r="C373" s="33"/>
      <c r="D373" s="43">
        <f>D374+D375</f>
        <v>17227.1</v>
      </c>
      <c r="E373" s="43">
        <f>E374+E375</f>
        <v>0</v>
      </c>
      <c r="F373" s="43">
        <f>F374+F375</f>
        <v>17227.1</v>
      </c>
      <c r="G373" s="43">
        <f>G374+G375</f>
        <v>0</v>
      </c>
      <c r="H373" s="43">
        <f>H374+H375</f>
        <v>17153.1</v>
      </c>
      <c r="I373" s="76">
        <f>J373+K373+L373</f>
        <v>8599.5</v>
      </c>
      <c r="J373" s="43">
        <f>J374+J375</f>
        <v>0</v>
      </c>
      <c r="K373" s="43">
        <f>K374+K375</f>
        <v>8599.5</v>
      </c>
      <c r="L373" s="43">
        <f>L374+L375</f>
        <v>0</v>
      </c>
      <c r="M373" s="76">
        <f>N373+O373+P373</f>
        <v>8599.5</v>
      </c>
      <c r="N373" s="43">
        <f>N374+N375</f>
        <v>0</v>
      </c>
      <c r="O373" s="43">
        <f>O374+O375</f>
        <v>8599.5</v>
      </c>
      <c r="P373" s="43">
        <f>P374+P375</f>
        <v>0</v>
      </c>
    </row>
    <row r="374" spans="1:16" s="101" customFormat="1" ht="25.5">
      <c r="A374" s="5" t="s">
        <v>237</v>
      </c>
      <c r="B374" s="6"/>
      <c r="C374" s="34"/>
      <c r="D374" s="43">
        <f>E374+F374+G374</f>
        <v>17153.1</v>
      </c>
      <c r="E374" s="43"/>
      <c r="F374" s="43">
        <v>17153.1</v>
      </c>
      <c r="G374" s="43"/>
      <c r="H374" s="43">
        <v>17153.1</v>
      </c>
      <c r="I374" s="76">
        <f>J374+K374+L374</f>
        <v>8599.5</v>
      </c>
      <c r="J374" s="43"/>
      <c r="K374" s="43">
        <v>8599.5</v>
      </c>
      <c r="L374" s="43"/>
      <c r="M374" s="76">
        <f aca="true" t="shared" si="34" ref="M374:M394">N374+O374+P374</f>
        <v>8599.5</v>
      </c>
      <c r="N374" s="43"/>
      <c r="O374" s="43">
        <v>8599.5</v>
      </c>
      <c r="P374" s="43"/>
    </row>
    <row r="375" spans="1:16" s="101" customFormat="1" ht="13.5" customHeight="1">
      <c r="A375" s="108" t="s">
        <v>22</v>
      </c>
      <c r="B375" s="6"/>
      <c r="C375" s="76"/>
      <c r="D375" s="43">
        <f>E375+F375+G375</f>
        <v>74</v>
      </c>
      <c r="E375" s="43"/>
      <c r="F375" s="43">
        <v>74</v>
      </c>
      <c r="G375" s="43"/>
      <c r="H375" s="43">
        <v>0</v>
      </c>
      <c r="I375" s="76">
        <f>J375+K375+L375</f>
        <v>0</v>
      </c>
      <c r="J375" s="43"/>
      <c r="K375" s="43">
        <v>0</v>
      </c>
      <c r="L375" s="43"/>
      <c r="M375" s="76">
        <f t="shared" si="34"/>
        <v>0</v>
      </c>
      <c r="N375" s="43"/>
      <c r="O375" s="43">
        <v>0</v>
      </c>
      <c r="P375" s="43"/>
    </row>
    <row r="376" spans="1:16" s="106" customFormat="1" ht="24.75" customHeight="1">
      <c r="A376" s="99" t="s">
        <v>8</v>
      </c>
      <c r="B376" s="9" t="s">
        <v>7</v>
      </c>
      <c r="C376" s="78"/>
      <c r="D376" s="42">
        <f>D377</f>
        <v>1923.1999999999998</v>
      </c>
      <c r="E376" s="42">
        <f>E377</f>
        <v>0</v>
      </c>
      <c r="F376" s="42">
        <f>F377</f>
        <v>1923.1999999999998</v>
      </c>
      <c r="G376" s="42">
        <f>G377</f>
        <v>0</v>
      </c>
      <c r="H376" s="42">
        <f>H377</f>
        <v>0</v>
      </c>
      <c r="I376" s="78">
        <f aca="true" t="shared" si="35" ref="I376:I386">J376+K376+L376</f>
        <v>0</v>
      </c>
      <c r="J376" s="42">
        <f>J377</f>
        <v>0</v>
      </c>
      <c r="K376" s="42">
        <f>K377</f>
        <v>0</v>
      </c>
      <c r="L376" s="42">
        <f>L377</f>
        <v>0</v>
      </c>
      <c r="M376" s="78">
        <f t="shared" si="34"/>
        <v>0</v>
      </c>
      <c r="N376" s="42">
        <f>N377</f>
        <v>0</v>
      </c>
      <c r="O376" s="42">
        <f>O377</f>
        <v>0</v>
      </c>
      <c r="P376" s="42">
        <f>P377</f>
        <v>0</v>
      </c>
    </row>
    <row r="377" spans="1:16" s="106" customFormat="1" ht="27.75" customHeight="1">
      <c r="A377" s="10" t="s">
        <v>111</v>
      </c>
      <c r="B377" s="9"/>
      <c r="C377" s="2" t="s">
        <v>112</v>
      </c>
      <c r="D377" s="42">
        <f>D378</f>
        <v>1923.1999999999998</v>
      </c>
      <c r="E377" s="42">
        <f>E378</f>
        <v>0</v>
      </c>
      <c r="F377" s="42">
        <f>F378</f>
        <v>1923.1999999999998</v>
      </c>
      <c r="G377" s="42">
        <f>G378</f>
        <v>0</v>
      </c>
      <c r="H377" s="42">
        <f>H378</f>
        <v>0</v>
      </c>
      <c r="I377" s="78">
        <f t="shared" si="35"/>
        <v>0</v>
      </c>
      <c r="J377" s="42">
        <f>J378</f>
        <v>0</v>
      </c>
      <c r="K377" s="42">
        <f>K378</f>
        <v>0</v>
      </c>
      <c r="L377" s="42">
        <f>L378</f>
        <v>0</v>
      </c>
      <c r="M377" s="78">
        <f t="shared" si="34"/>
        <v>0</v>
      </c>
      <c r="N377" s="42">
        <f>N378</f>
        <v>0</v>
      </c>
      <c r="O377" s="42">
        <f>O378</f>
        <v>0</v>
      </c>
      <c r="P377" s="42">
        <f>P378</f>
        <v>0</v>
      </c>
    </row>
    <row r="378" spans="1:16" s="106" customFormat="1" ht="24" customHeight="1">
      <c r="A378" s="105" t="s">
        <v>152</v>
      </c>
      <c r="B378" s="9"/>
      <c r="C378" s="78"/>
      <c r="D378" s="42">
        <f>SUM(D379:D380)</f>
        <v>1923.1999999999998</v>
      </c>
      <c r="E378" s="42">
        <f>SUM(E379:E380)</f>
        <v>0</v>
      </c>
      <c r="F378" s="42">
        <f>SUM(F379:F380)</f>
        <v>1923.1999999999998</v>
      </c>
      <c r="G378" s="42">
        <f>SUM(G379:G380)</f>
        <v>0</v>
      </c>
      <c r="H378" s="42">
        <f>SUM(H379:H380)</f>
        <v>0</v>
      </c>
      <c r="I378" s="78">
        <f t="shared" si="35"/>
        <v>0</v>
      </c>
      <c r="J378" s="42">
        <f>SUM(J379:J380)</f>
        <v>0</v>
      </c>
      <c r="K378" s="42">
        <f>SUM(K379:K380)</f>
        <v>0</v>
      </c>
      <c r="L378" s="42">
        <f>SUM(L379:L380)</f>
        <v>0</v>
      </c>
      <c r="M378" s="78">
        <f t="shared" si="34"/>
        <v>0</v>
      </c>
      <c r="N378" s="42">
        <f>SUM(N379:N380)</f>
        <v>0</v>
      </c>
      <c r="O378" s="42">
        <f>SUM(O379:O380)</f>
        <v>0</v>
      </c>
      <c r="P378" s="42">
        <f>SUM(P379:P380)</f>
        <v>0</v>
      </c>
    </row>
    <row r="379" spans="1:16" s="101" customFormat="1" ht="37.5" customHeight="1">
      <c r="A379" s="13" t="s">
        <v>48</v>
      </c>
      <c r="B379" s="6"/>
      <c r="C379" s="76"/>
      <c r="D379" s="43">
        <f>E379+F379+G379</f>
        <v>872.6</v>
      </c>
      <c r="E379" s="43"/>
      <c r="F379" s="43">
        <v>872.6</v>
      </c>
      <c r="G379" s="43"/>
      <c r="H379" s="43">
        <v>0</v>
      </c>
      <c r="I379" s="76">
        <f t="shared" si="35"/>
        <v>0</v>
      </c>
      <c r="J379" s="43"/>
      <c r="K379" s="43">
        <v>0</v>
      </c>
      <c r="L379" s="43"/>
      <c r="M379" s="76">
        <f t="shared" si="34"/>
        <v>0</v>
      </c>
      <c r="N379" s="43"/>
      <c r="O379" s="43">
        <v>0</v>
      </c>
      <c r="P379" s="43"/>
    </row>
    <row r="380" spans="1:16" s="101" customFormat="1" ht="13.5" customHeight="1">
      <c r="A380" s="47" t="s">
        <v>49</v>
      </c>
      <c r="B380" s="6"/>
      <c r="C380" s="76"/>
      <c r="D380" s="43">
        <f>E380+F380+G380</f>
        <v>1050.6</v>
      </c>
      <c r="E380" s="43"/>
      <c r="F380" s="43">
        <v>1050.6</v>
      </c>
      <c r="G380" s="43"/>
      <c r="H380" s="43">
        <v>0</v>
      </c>
      <c r="I380" s="76">
        <f t="shared" si="35"/>
        <v>0</v>
      </c>
      <c r="J380" s="43"/>
      <c r="K380" s="43">
        <v>0</v>
      </c>
      <c r="L380" s="43"/>
      <c r="M380" s="76">
        <f t="shared" si="34"/>
        <v>0</v>
      </c>
      <c r="N380" s="43"/>
      <c r="O380" s="43">
        <v>0</v>
      </c>
      <c r="P380" s="43"/>
    </row>
    <row r="381" spans="1:16" s="101" customFormat="1" ht="38.25">
      <c r="A381" s="1" t="s">
        <v>147</v>
      </c>
      <c r="B381" s="9" t="s">
        <v>99</v>
      </c>
      <c r="C381" s="2"/>
      <c r="D381" s="42">
        <f>D382</f>
        <v>15007.800000000001</v>
      </c>
      <c r="E381" s="42">
        <f>E382</f>
        <v>0</v>
      </c>
      <c r="F381" s="42">
        <f>F382</f>
        <v>15007.800000000001</v>
      </c>
      <c r="G381" s="42">
        <f>G382</f>
        <v>0</v>
      </c>
      <c r="H381" s="42">
        <f>H382</f>
        <v>6021.7</v>
      </c>
      <c r="I381" s="78">
        <f t="shared" si="35"/>
        <v>0</v>
      </c>
      <c r="J381" s="42">
        <f>J382</f>
        <v>0</v>
      </c>
      <c r="K381" s="42">
        <f>K382</f>
        <v>0</v>
      </c>
      <c r="L381" s="42">
        <f>L382</f>
        <v>0</v>
      </c>
      <c r="M381" s="78">
        <f t="shared" si="34"/>
        <v>0</v>
      </c>
      <c r="N381" s="42">
        <f>N382</f>
        <v>0</v>
      </c>
      <c r="O381" s="42">
        <f>O382</f>
        <v>0</v>
      </c>
      <c r="P381" s="42">
        <f>P382</f>
        <v>0</v>
      </c>
    </row>
    <row r="382" spans="1:16" s="101" customFormat="1" ht="25.5">
      <c r="A382" s="10" t="s">
        <v>111</v>
      </c>
      <c r="B382" s="9"/>
      <c r="C382" s="2" t="s">
        <v>112</v>
      </c>
      <c r="D382" s="44">
        <f>D383</f>
        <v>15007.800000000001</v>
      </c>
      <c r="E382" s="44">
        <f>E383</f>
        <v>0</v>
      </c>
      <c r="F382" s="44">
        <f>F383</f>
        <v>15007.800000000001</v>
      </c>
      <c r="G382" s="44">
        <f>G383</f>
        <v>0</v>
      </c>
      <c r="H382" s="44">
        <f>H383</f>
        <v>6021.7</v>
      </c>
      <c r="I382" s="78">
        <f t="shared" si="35"/>
        <v>0</v>
      </c>
      <c r="J382" s="44">
        <f>J383</f>
        <v>0</v>
      </c>
      <c r="K382" s="44">
        <f>K383</f>
        <v>0</v>
      </c>
      <c r="L382" s="44">
        <f>L383</f>
        <v>0</v>
      </c>
      <c r="M382" s="78">
        <f t="shared" si="34"/>
        <v>0</v>
      </c>
      <c r="N382" s="44">
        <f>N383</f>
        <v>0</v>
      </c>
      <c r="O382" s="44">
        <f>O383</f>
        <v>0</v>
      </c>
      <c r="P382" s="44">
        <f>P383</f>
        <v>0</v>
      </c>
    </row>
    <row r="383" spans="1:16" s="101" customFormat="1" ht="25.5">
      <c r="A383" s="105" t="s">
        <v>152</v>
      </c>
      <c r="B383" s="9"/>
      <c r="C383" s="7"/>
      <c r="D383" s="42">
        <f>SUM(D384:D386)</f>
        <v>15007.800000000001</v>
      </c>
      <c r="E383" s="42">
        <f>SUM(E384:E386)</f>
        <v>0</v>
      </c>
      <c r="F383" s="42">
        <f>SUM(F384:F386)</f>
        <v>15007.800000000001</v>
      </c>
      <c r="G383" s="42">
        <f>SUM(G384:G386)</f>
        <v>0</v>
      </c>
      <c r="H383" s="42">
        <f>SUM(H384:H386)</f>
        <v>6021.7</v>
      </c>
      <c r="I383" s="78">
        <f t="shared" si="35"/>
        <v>0</v>
      </c>
      <c r="J383" s="42">
        <f>SUM(J384:J386)</f>
        <v>0</v>
      </c>
      <c r="K383" s="42">
        <f>SUM(K384:K386)</f>
        <v>0</v>
      </c>
      <c r="L383" s="42">
        <f>SUM(L384:L386)</f>
        <v>0</v>
      </c>
      <c r="M383" s="78">
        <f t="shared" si="34"/>
        <v>0</v>
      </c>
      <c r="N383" s="42">
        <f>SUM(N384:N386)</f>
        <v>0</v>
      </c>
      <c r="O383" s="42">
        <f>SUM(O384:O386)</f>
        <v>0</v>
      </c>
      <c r="P383" s="42">
        <f>SUM(P384:P386)</f>
        <v>0</v>
      </c>
    </row>
    <row r="384" spans="1:16" s="101" customFormat="1" ht="25.5">
      <c r="A384" s="3" t="s">
        <v>23</v>
      </c>
      <c r="B384" s="6"/>
      <c r="C384" s="7"/>
      <c r="D384" s="43">
        <f>E384+F384+G384</f>
        <v>74</v>
      </c>
      <c r="E384" s="43"/>
      <c r="F384" s="43">
        <v>74</v>
      </c>
      <c r="G384" s="43"/>
      <c r="H384" s="43">
        <v>0</v>
      </c>
      <c r="I384" s="76">
        <f t="shared" si="35"/>
        <v>0</v>
      </c>
      <c r="J384" s="43"/>
      <c r="K384" s="43">
        <v>0</v>
      </c>
      <c r="L384" s="43"/>
      <c r="M384" s="76">
        <f t="shared" si="34"/>
        <v>0</v>
      </c>
      <c r="N384" s="43"/>
      <c r="O384" s="43">
        <v>0</v>
      </c>
      <c r="P384" s="43"/>
    </row>
    <row r="385" spans="1:16" s="101" customFormat="1" ht="51">
      <c r="A385" s="13" t="s">
        <v>238</v>
      </c>
      <c r="B385" s="9"/>
      <c r="C385" s="7"/>
      <c r="D385" s="43">
        <f>E385+F385+G385</f>
        <v>1129.7</v>
      </c>
      <c r="E385" s="43"/>
      <c r="F385" s="43">
        <v>1129.7</v>
      </c>
      <c r="G385" s="43"/>
      <c r="H385" s="43">
        <v>500</v>
      </c>
      <c r="I385" s="76">
        <f t="shared" si="35"/>
        <v>0</v>
      </c>
      <c r="J385" s="43"/>
      <c r="K385" s="43">
        <v>0</v>
      </c>
      <c r="L385" s="43"/>
      <c r="M385" s="76">
        <f t="shared" si="34"/>
        <v>0</v>
      </c>
      <c r="N385" s="43"/>
      <c r="O385" s="43">
        <v>0</v>
      </c>
      <c r="P385" s="43"/>
    </row>
    <row r="386" spans="1:16" s="101" customFormat="1" ht="51">
      <c r="A386" s="13" t="s">
        <v>193</v>
      </c>
      <c r="B386" s="6"/>
      <c r="C386" s="7"/>
      <c r="D386" s="43">
        <f>E386+F386+G386</f>
        <v>13804.1</v>
      </c>
      <c r="E386" s="43"/>
      <c r="F386" s="43">
        <v>13804.1</v>
      </c>
      <c r="G386" s="43"/>
      <c r="H386" s="43">
        <v>5521.7</v>
      </c>
      <c r="I386" s="76">
        <f t="shared" si="35"/>
        <v>0</v>
      </c>
      <c r="J386" s="43"/>
      <c r="K386" s="43">
        <v>0</v>
      </c>
      <c r="L386" s="43"/>
      <c r="M386" s="76">
        <f t="shared" si="34"/>
        <v>0</v>
      </c>
      <c r="N386" s="43"/>
      <c r="O386" s="43">
        <v>0</v>
      </c>
      <c r="P386" s="43"/>
    </row>
    <row r="387" spans="1:16" s="106" customFormat="1" ht="51">
      <c r="A387" s="36" t="s">
        <v>12</v>
      </c>
      <c r="B387" s="9" t="s">
        <v>272</v>
      </c>
      <c r="C387" s="2"/>
      <c r="D387" s="42">
        <f>D388</f>
        <v>10000</v>
      </c>
      <c r="E387" s="42">
        <f>E388</f>
        <v>0</v>
      </c>
      <c r="F387" s="42">
        <f>F388</f>
        <v>10000</v>
      </c>
      <c r="G387" s="42">
        <f>G388</f>
        <v>0</v>
      </c>
      <c r="H387" s="42">
        <f>H388</f>
        <v>0</v>
      </c>
      <c r="I387" s="78">
        <f aca="true" t="shared" si="36" ref="I387:I394">J387+K387+L387</f>
        <v>0</v>
      </c>
      <c r="J387" s="42">
        <f>J388</f>
        <v>0</v>
      </c>
      <c r="K387" s="42">
        <f>K388</f>
        <v>0</v>
      </c>
      <c r="L387" s="42">
        <f>L388</f>
        <v>0</v>
      </c>
      <c r="M387" s="78">
        <f t="shared" si="34"/>
        <v>0</v>
      </c>
      <c r="N387" s="42">
        <f>N388</f>
        <v>0</v>
      </c>
      <c r="O387" s="42">
        <f>O388</f>
        <v>0</v>
      </c>
      <c r="P387" s="42">
        <f>P388</f>
        <v>0</v>
      </c>
    </row>
    <row r="388" spans="1:16" s="106" customFormat="1" ht="25.5">
      <c r="A388" s="10" t="s">
        <v>111</v>
      </c>
      <c r="B388" s="9"/>
      <c r="C388" s="2" t="s">
        <v>112</v>
      </c>
      <c r="D388" s="42">
        <f>D389</f>
        <v>10000</v>
      </c>
      <c r="E388" s="42">
        <f>E389</f>
        <v>0</v>
      </c>
      <c r="F388" s="42">
        <f>F389</f>
        <v>10000</v>
      </c>
      <c r="G388" s="42">
        <f>G389</f>
        <v>0</v>
      </c>
      <c r="H388" s="42">
        <f>H389</f>
        <v>0</v>
      </c>
      <c r="I388" s="78">
        <f t="shared" si="36"/>
        <v>0</v>
      </c>
      <c r="J388" s="42">
        <f>J389</f>
        <v>0</v>
      </c>
      <c r="K388" s="42">
        <f>K389</f>
        <v>0</v>
      </c>
      <c r="L388" s="42">
        <f>L389</f>
        <v>0</v>
      </c>
      <c r="M388" s="78">
        <f t="shared" si="34"/>
        <v>0</v>
      </c>
      <c r="N388" s="42">
        <f>N389</f>
        <v>0</v>
      </c>
      <c r="O388" s="42">
        <f>O389</f>
        <v>0</v>
      </c>
      <c r="P388" s="42">
        <f>P389</f>
        <v>0</v>
      </c>
    </row>
    <row r="389" spans="1:16" s="106" customFormat="1" ht="25.5">
      <c r="A389" s="105" t="s">
        <v>152</v>
      </c>
      <c r="B389" s="9"/>
      <c r="C389" s="2"/>
      <c r="D389" s="42">
        <f>D390</f>
        <v>10000</v>
      </c>
      <c r="E389" s="42">
        <f>E390</f>
        <v>0</v>
      </c>
      <c r="F389" s="42">
        <f>F390</f>
        <v>10000</v>
      </c>
      <c r="G389" s="42">
        <f>G390</f>
        <v>0</v>
      </c>
      <c r="H389" s="42">
        <f>H390</f>
        <v>0</v>
      </c>
      <c r="I389" s="78">
        <f t="shared" si="36"/>
        <v>0</v>
      </c>
      <c r="J389" s="42">
        <f>J390</f>
        <v>0</v>
      </c>
      <c r="K389" s="42">
        <f>K390</f>
        <v>0</v>
      </c>
      <c r="L389" s="42">
        <f>L390</f>
        <v>0</v>
      </c>
      <c r="M389" s="78">
        <f t="shared" si="34"/>
        <v>0</v>
      </c>
      <c r="N389" s="42">
        <f>N390</f>
        <v>0</v>
      </c>
      <c r="O389" s="42">
        <f>O390</f>
        <v>0</v>
      </c>
      <c r="P389" s="42">
        <f>P390</f>
        <v>0</v>
      </c>
    </row>
    <row r="390" spans="1:16" s="101" customFormat="1" ht="25.5">
      <c r="A390" s="13" t="s">
        <v>273</v>
      </c>
      <c r="B390" s="6"/>
      <c r="C390" s="7"/>
      <c r="D390" s="43">
        <f>E390+F390+G390</f>
        <v>10000</v>
      </c>
      <c r="E390" s="43"/>
      <c r="F390" s="43">
        <v>10000</v>
      </c>
      <c r="G390" s="43"/>
      <c r="H390" s="43">
        <v>0</v>
      </c>
      <c r="I390" s="76">
        <f t="shared" si="36"/>
        <v>0</v>
      </c>
      <c r="J390" s="43"/>
      <c r="K390" s="43">
        <v>0</v>
      </c>
      <c r="L390" s="43"/>
      <c r="M390" s="76">
        <f t="shared" si="34"/>
        <v>0</v>
      </c>
      <c r="N390" s="43"/>
      <c r="O390" s="43">
        <v>0</v>
      </c>
      <c r="P390" s="43"/>
    </row>
    <row r="391" spans="1:16" s="106" customFormat="1" ht="25.5">
      <c r="A391" s="1" t="s">
        <v>269</v>
      </c>
      <c r="B391" s="9" t="s">
        <v>270</v>
      </c>
      <c r="C391" s="2"/>
      <c r="D391" s="42">
        <f>D392</f>
        <v>13543.8</v>
      </c>
      <c r="E391" s="42">
        <f>E392</f>
        <v>13543.8</v>
      </c>
      <c r="F391" s="42">
        <f>F392</f>
        <v>0</v>
      </c>
      <c r="G391" s="42">
        <f>G392</f>
        <v>0</v>
      </c>
      <c r="H391" s="42">
        <f>H392</f>
        <v>0</v>
      </c>
      <c r="I391" s="78">
        <f t="shared" si="36"/>
        <v>0</v>
      </c>
      <c r="J391" s="42">
        <f>J392</f>
        <v>0</v>
      </c>
      <c r="K391" s="42">
        <f>K392</f>
        <v>0</v>
      </c>
      <c r="L391" s="42">
        <f>L392</f>
        <v>0</v>
      </c>
      <c r="M391" s="78">
        <f t="shared" si="34"/>
        <v>0</v>
      </c>
      <c r="N391" s="42">
        <f>N392</f>
        <v>0</v>
      </c>
      <c r="O391" s="42">
        <f>O392</f>
        <v>0</v>
      </c>
      <c r="P391" s="42">
        <f>P392</f>
        <v>0</v>
      </c>
    </row>
    <row r="392" spans="1:16" s="106" customFormat="1" ht="25.5">
      <c r="A392" s="10" t="s">
        <v>111</v>
      </c>
      <c r="B392" s="9"/>
      <c r="C392" s="2" t="s">
        <v>112</v>
      </c>
      <c r="D392" s="42">
        <f>D393</f>
        <v>13543.8</v>
      </c>
      <c r="E392" s="42">
        <f>E393</f>
        <v>13543.8</v>
      </c>
      <c r="F392" s="42">
        <f>F393</f>
        <v>0</v>
      </c>
      <c r="G392" s="42">
        <f>G393</f>
        <v>0</v>
      </c>
      <c r="H392" s="42">
        <f>H393</f>
        <v>0</v>
      </c>
      <c r="I392" s="78">
        <f t="shared" si="36"/>
        <v>0</v>
      </c>
      <c r="J392" s="42">
        <f>J393</f>
        <v>0</v>
      </c>
      <c r="K392" s="42">
        <f>K393</f>
        <v>0</v>
      </c>
      <c r="L392" s="42">
        <f>L393</f>
        <v>0</v>
      </c>
      <c r="M392" s="78">
        <f t="shared" si="34"/>
        <v>0</v>
      </c>
      <c r="N392" s="42">
        <f>N393</f>
        <v>0</v>
      </c>
      <c r="O392" s="42">
        <f>O393</f>
        <v>0</v>
      </c>
      <c r="P392" s="42">
        <f>P393</f>
        <v>0</v>
      </c>
    </row>
    <row r="393" spans="1:16" s="106" customFormat="1" ht="12.75">
      <c r="A393" s="99" t="s">
        <v>138</v>
      </c>
      <c r="B393" s="9"/>
      <c r="C393" s="2"/>
      <c r="D393" s="42">
        <f>D394</f>
        <v>13543.8</v>
      </c>
      <c r="E393" s="42">
        <f>E394</f>
        <v>13543.8</v>
      </c>
      <c r="F393" s="42">
        <f>F394</f>
        <v>0</v>
      </c>
      <c r="G393" s="42">
        <f>G394</f>
        <v>0</v>
      </c>
      <c r="H393" s="42">
        <f>H394</f>
        <v>0</v>
      </c>
      <c r="I393" s="78">
        <f t="shared" si="36"/>
        <v>0</v>
      </c>
      <c r="J393" s="42">
        <f>J394</f>
        <v>0</v>
      </c>
      <c r="K393" s="42">
        <f>K394</f>
        <v>0</v>
      </c>
      <c r="L393" s="42">
        <f>L394</f>
        <v>0</v>
      </c>
      <c r="M393" s="78">
        <f t="shared" si="34"/>
        <v>0</v>
      </c>
      <c r="N393" s="42">
        <f>N394</f>
        <v>0</v>
      </c>
      <c r="O393" s="42">
        <f>O394</f>
        <v>0</v>
      </c>
      <c r="P393" s="42">
        <f>P394</f>
        <v>0</v>
      </c>
    </row>
    <row r="394" spans="1:16" s="101" customFormat="1" ht="12.75">
      <c r="A394" s="4" t="s">
        <v>93</v>
      </c>
      <c r="B394" s="6"/>
      <c r="C394" s="7"/>
      <c r="D394" s="43">
        <f>E394+F394+G394</f>
        <v>13543.8</v>
      </c>
      <c r="E394" s="43">
        <v>13543.8</v>
      </c>
      <c r="F394" s="43">
        <v>0</v>
      </c>
      <c r="G394" s="43"/>
      <c r="H394" s="43">
        <v>0</v>
      </c>
      <c r="I394" s="76">
        <f t="shared" si="36"/>
        <v>0</v>
      </c>
      <c r="J394" s="43"/>
      <c r="K394" s="43">
        <v>0</v>
      </c>
      <c r="L394" s="43"/>
      <c r="M394" s="76">
        <f t="shared" si="34"/>
        <v>0</v>
      </c>
      <c r="N394" s="43"/>
      <c r="O394" s="43">
        <v>0</v>
      </c>
      <c r="P394" s="43"/>
    </row>
    <row r="395" spans="1:16" s="101" customFormat="1" ht="38.25" customHeight="1">
      <c r="A395" s="109" t="s">
        <v>317</v>
      </c>
      <c r="B395" s="109"/>
      <c r="C395" s="109"/>
      <c r="D395" s="109"/>
      <c r="E395" s="109"/>
      <c r="F395" s="109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</row>
    <row r="397" spans="1:3" ht="12.75">
      <c r="A397" s="101"/>
      <c r="B397" s="112"/>
      <c r="C397" s="112"/>
    </row>
    <row r="398" spans="1:3" ht="12.75">
      <c r="A398" s="101"/>
      <c r="B398" s="112"/>
      <c r="C398" s="112"/>
    </row>
    <row r="399" spans="1:8" ht="12.75">
      <c r="A399" s="113" t="s">
        <v>316</v>
      </c>
      <c r="B399" s="113"/>
      <c r="C399" s="113"/>
      <c r="D399" s="113"/>
      <c r="E399" s="113"/>
      <c r="F399" s="113"/>
      <c r="G399" s="77"/>
      <c r="H399" s="77"/>
    </row>
    <row r="400" spans="1:3" ht="12.75">
      <c r="A400" s="101"/>
      <c r="B400" s="112"/>
      <c r="C400" s="112"/>
    </row>
    <row r="401" spans="1:3" ht="12.75">
      <c r="A401" s="101"/>
      <c r="B401" s="112"/>
      <c r="C401" s="112"/>
    </row>
    <row r="402" spans="1:3" ht="12.75">
      <c r="A402" s="101"/>
      <c r="B402" s="112"/>
      <c r="C402" s="112"/>
    </row>
    <row r="403" spans="1:3" ht="12.75">
      <c r="A403" s="101"/>
      <c r="B403" s="112"/>
      <c r="C403" s="112"/>
    </row>
  </sheetData>
  <sheetProtection/>
  <mergeCells count="13">
    <mergeCell ref="M5:P5"/>
    <mergeCell ref="E6:G6"/>
    <mergeCell ref="J6:L6"/>
    <mergeCell ref="N6:P6"/>
    <mergeCell ref="H5:H7"/>
    <mergeCell ref="B4:C4"/>
    <mergeCell ref="A399:F399"/>
    <mergeCell ref="A5:A7"/>
    <mergeCell ref="B5:B7"/>
    <mergeCell ref="C5:C7"/>
    <mergeCell ref="A2:P2"/>
    <mergeCell ref="A3:P3"/>
    <mergeCell ref="A395:P395"/>
  </mergeCells>
  <printOptions/>
  <pageMargins left="0.31496062992125984" right="0.1968503937007874" top="0.2755905511811024" bottom="0.31496062992125984" header="0" footer="0.31496062992125984"/>
  <pageSetup fitToHeight="0" fitToWidth="1" horizontalDpi="600" verticalDpi="600" orientation="portrait" paperSize="9" scale="46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plenokos</cp:lastModifiedBy>
  <cp:lastPrinted>2013-07-08T04:18:38Z</cp:lastPrinted>
  <dcterms:created xsi:type="dcterms:W3CDTF">2010-09-09T06:53:55Z</dcterms:created>
  <dcterms:modified xsi:type="dcterms:W3CDTF">2013-08-16T11:35:04Z</dcterms:modified>
  <cp:category/>
  <cp:version/>
  <cp:contentType/>
  <cp:contentStatus/>
</cp:coreProperties>
</file>